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A bureau dossier\Bioscenic bone\Plan\"/>
    </mc:Choice>
  </mc:AlternateContent>
  <bookViews>
    <workbookView xWindow="-120" yWindow="-120" windowWidth="24240" windowHeight="13140" activeTab="1"/>
  </bookViews>
  <sheets>
    <sheet name="Liste des créanciers pour regso" sheetId="1" r:id="rId1"/>
    <sheet name="Feuil2" sheetId="3" r:id="rId2"/>
    <sheet name="Feuil4" sheetId="5" r:id="rId3"/>
    <sheet name="Feuil3" sheetId="4" r:id="rId4"/>
    <sheet name="Feuil5" sheetId="8" r:id="rId5"/>
  </sheets>
  <definedNames>
    <definedName name="_xlnm._FilterDatabase" localSheetId="0" hidden="1">'Liste des créanciers pour regso'!$A$2:$ACV$119</definedName>
  </definedNames>
  <calcPr calcId="162913" calcMode="autoNoTable"/>
  <pivotCaches>
    <pivotCache cacheId="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8" l="1"/>
  <c r="A12" i="8"/>
  <c r="A11" i="8"/>
  <c r="A10" i="8"/>
  <c r="A16" i="8"/>
  <c r="A9" i="8"/>
  <c r="A8" i="8"/>
  <c r="A7" i="8"/>
  <c r="A6" i="8"/>
  <c r="A5" i="8"/>
  <c r="A4" i="8"/>
  <c r="A3" i="8"/>
  <c r="ACV118" i="1" l="1"/>
  <c r="F118" i="1"/>
  <c r="C9" i="8" s="1"/>
  <c r="ACV112" i="1"/>
  <c r="F112" i="1"/>
  <c r="C8" i="8" s="1"/>
  <c r="D8" i="8" s="1"/>
  <c r="ACV103" i="1"/>
  <c r="F103" i="1"/>
  <c r="ACV101" i="1"/>
  <c r="F101" i="1"/>
  <c r="ACV97" i="1"/>
  <c r="F97" i="1"/>
  <c r="C5" i="8" s="1"/>
  <c r="D5" i="8" s="1"/>
  <c r="ACV84" i="1"/>
  <c r="F84" i="1"/>
  <c r="C4" i="8" s="1"/>
  <c r="D4" i="8" s="1"/>
  <c r="ACV14" i="1"/>
  <c r="F14" i="1"/>
  <c r="C3" i="8" s="1"/>
  <c r="D3" i="8" s="1"/>
  <c r="ACV12" i="1"/>
  <c r="F12" i="1"/>
  <c r="C13" i="8" s="1"/>
  <c r="E13" i="8" s="1"/>
  <c r="ACV10" i="1"/>
  <c r="F10" i="1"/>
  <c r="C12" i="8" s="1"/>
  <c r="E12" i="8" s="1"/>
  <c r="ACV8" i="1"/>
  <c r="F8" i="1"/>
  <c r="C11" i="8" s="1"/>
  <c r="E11" i="8" s="1"/>
  <c r="ACV6" i="1"/>
  <c r="F6" i="1"/>
  <c r="C10" i="8" s="1"/>
  <c r="ACV3" i="1"/>
  <c r="F3" i="1"/>
  <c r="C16" i="8" s="1"/>
  <c r="C7" i="8" l="1"/>
  <c r="D7" i="8" s="1"/>
  <c r="C6" i="8"/>
  <c r="D6" i="8" s="1"/>
  <c r="D14" i="8" s="1"/>
  <c r="D18" i="8" s="1"/>
  <c r="C14" i="8"/>
  <c r="C18" i="8" s="1"/>
  <c r="E10" i="8"/>
  <c r="E14" i="8" s="1"/>
  <c r="E18" i="8" s="1"/>
  <c r="F120" i="1"/>
  <c r="ACV120" i="1"/>
  <c r="F110" i="1"/>
  <c r="F117" i="1"/>
  <c r="F92" i="1"/>
  <c r="F116" i="1"/>
  <c r="F88" i="1"/>
  <c r="F113" i="1"/>
  <c r="F115" i="1"/>
  <c r="F114" i="1"/>
  <c r="F41" i="1"/>
  <c r="S119" i="1" l="1"/>
  <c r="F15" i="1" l="1"/>
  <c r="U5" i="1"/>
  <c r="U11" i="1"/>
  <c r="U9" i="1" l="1"/>
  <c r="U7" i="1"/>
  <c r="U4" i="1"/>
  <c r="B116" i="1" l="1"/>
  <c r="B117" i="1" s="1"/>
  <c r="B114" i="1"/>
</calcChain>
</file>

<file path=xl/sharedStrings.xml><?xml version="1.0" encoding="utf-8"?>
<sst xmlns="http://schemas.openxmlformats.org/spreadsheetml/2006/main" count="5781" uniqueCount="1207">
  <si>
    <t>Nom</t>
  </si>
  <si>
    <t>Prénom</t>
  </si>
  <si>
    <t>Rue</t>
  </si>
  <si>
    <t>Numéro</t>
  </si>
  <si>
    <t>Boîte</t>
  </si>
  <si>
    <t>Code postal</t>
  </si>
  <si>
    <t>Lieu</t>
  </si>
  <si>
    <t>Pays</t>
  </si>
  <si>
    <t>Numéro d'entreprise</t>
  </si>
  <si>
    <t>Forme juridique</t>
  </si>
  <si>
    <t>Catégorie</t>
  </si>
  <si>
    <t>Qualité</t>
  </si>
  <si>
    <t>Sexe</t>
  </si>
  <si>
    <t>Devise</t>
  </si>
  <si>
    <t>Montant principal</t>
  </si>
  <si>
    <t>Intérêts</t>
  </si>
  <si>
    <t>Autre</t>
  </si>
  <si>
    <t>Contesté</t>
  </si>
  <si>
    <t>Remarques</t>
  </si>
  <si>
    <t>BE</t>
  </si>
  <si>
    <t>EURO</t>
  </si>
  <si>
    <t>NON</t>
  </si>
  <si>
    <t>NV</t>
  </si>
  <si>
    <t>SA</t>
  </si>
  <si>
    <t>Service public Fédéral</t>
  </si>
  <si>
    <t>GLOBAL TECH OPPORTUNITIES 15 (ABO)</t>
  </si>
  <si>
    <t>Service Public de Wallonie</t>
  </si>
  <si>
    <t>Air liquide Belge SA</t>
  </si>
  <si>
    <t>Animal Pest Control (APC)</t>
  </si>
  <si>
    <t>Attentia Prévention et Protection ASBL</t>
  </si>
  <si>
    <t>Belga</t>
  </si>
  <si>
    <t>Bruneau</t>
  </si>
  <si>
    <t>Chemometec A/S</t>
  </si>
  <si>
    <t>DHL International SA</t>
  </si>
  <si>
    <t>FANC</t>
  </si>
  <si>
    <t>Google Ireland Limited</t>
  </si>
  <si>
    <t>Ijsfabriek Strombeek nv</t>
  </si>
  <si>
    <t>Martinez Eusebio</t>
  </si>
  <si>
    <t>Renewi Belgium (Shanks)</t>
  </si>
  <si>
    <t>Rmoni Wireless NV</t>
  </si>
  <si>
    <t>Robert Deans Phd</t>
  </si>
  <si>
    <t>Techni-self</t>
  </si>
  <si>
    <t xml:space="preserve">Actifin </t>
  </si>
  <si>
    <t>AFMPS - FAGG - FAMHP</t>
  </si>
  <si>
    <t>BDO Réviseurs d'Entreprises</t>
  </si>
  <si>
    <t>Beluxcleaning</t>
  </si>
  <si>
    <t>Berquin Notaires SCRL</t>
  </si>
  <si>
    <t>Daldewolf SRL</t>
  </si>
  <si>
    <t>De Clercq &amp; Partner</t>
  </si>
  <si>
    <t>Euroclear</t>
  </si>
  <si>
    <t>Euronext Corporate Services</t>
  </si>
  <si>
    <t>Euronext Brussels</t>
  </si>
  <si>
    <t>FSMA</t>
  </si>
  <si>
    <t>Gilbert Dupont</t>
  </si>
  <si>
    <t>Image Box  Ltd</t>
  </si>
  <si>
    <t>Inferential SAS</t>
  </si>
  <si>
    <t>Isabel SA</t>
  </si>
  <si>
    <t>Janson</t>
  </si>
  <si>
    <t>Osborne Clarke BV CVBA / SC SCRL</t>
  </si>
  <si>
    <t>Portazamparc</t>
  </si>
  <si>
    <t>Sigma Conso Srl</t>
  </si>
  <si>
    <t>WIN SA</t>
  </si>
  <si>
    <t>4 Clinics Belgium</t>
  </si>
  <si>
    <t>Baccinex</t>
  </si>
  <si>
    <t>Bactup</t>
  </si>
  <si>
    <t>CHR de la Citadelle</t>
  </si>
  <si>
    <t>CHU - Charleroi (ISPPC)</t>
  </si>
  <si>
    <t>Clinigen Clinical Supplies Management SA</t>
  </si>
  <si>
    <t>Computerland S.LM. S.A</t>
  </si>
  <si>
    <t>Dennemeyer SA</t>
  </si>
  <si>
    <t>Document Solution Liège (DS Wallonie) SA</t>
  </si>
  <si>
    <t>Drooms AG</t>
  </si>
  <si>
    <t>Essenscia</t>
  </si>
  <si>
    <t>Green Technologies Limited, trading as AA Labels</t>
  </si>
  <si>
    <t>GlobalData UK</t>
  </si>
  <si>
    <t>ICON Clinical Research Ltd</t>
  </si>
  <si>
    <t>Marken Ltd</t>
  </si>
  <si>
    <t>Merak SA</t>
  </si>
  <si>
    <t>Messer Belgium</t>
  </si>
  <si>
    <t>Minesoft LTd</t>
  </si>
  <si>
    <t>OVH.com</t>
  </si>
  <si>
    <t>Pharma.be</t>
  </si>
  <si>
    <t>Roche Diagnostics Belgium</t>
  </si>
  <si>
    <t>SPM²</t>
  </si>
  <si>
    <t>Technical Building Services SA</t>
  </si>
  <si>
    <t>VWR</t>
  </si>
  <si>
    <t>Cobelpro SA</t>
  </si>
  <si>
    <t>Kadans Science Partner</t>
  </si>
  <si>
    <t>AG Insurance</t>
  </si>
  <si>
    <t>Deloitte Accountancy</t>
  </si>
  <si>
    <t>Group S</t>
  </si>
  <si>
    <t>Group S - Management Services SA</t>
  </si>
  <si>
    <t>HRWeb  Solutions BV</t>
  </si>
  <si>
    <t>Michael Page International</t>
  </si>
  <si>
    <t>Total Belgique</t>
  </si>
  <si>
    <t>Capital Grand Est</t>
  </si>
  <si>
    <t>François Rieger</t>
  </si>
  <si>
    <t>Innoste SA</t>
  </si>
  <si>
    <t>Véronique Pomi</t>
  </si>
  <si>
    <t>Revital Rattenbach Conseil</t>
  </si>
  <si>
    <t>MBS Invest &amp; consult</t>
  </si>
  <si>
    <t>PlusOne SCS</t>
  </si>
  <si>
    <t>Bone Therapeutics USA Inc</t>
  </si>
  <si>
    <t>PO Box 2775, 67 Fort Street, Artemis House</t>
  </si>
  <si>
    <t>Clanwilliam Place</t>
  </si>
  <si>
    <t>Rue du Congrès 12-14</t>
  </si>
  <si>
    <t>Rue d'Anjou, 50</t>
  </si>
  <si>
    <t>South County Business Park Leopardstown</t>
  </si>
  <si>
    <t>Leuvensesteenweg, 555 Building 5</t>
  </si>
  <si>
    <t>The Green, Richmond</t>
  </si>
  <si>
    <t>Rue Servandoni, 22</t>
  </si>
  <si>
    <t>Grand Cayman KY1-1111, Cayman Islands</t>
  </si>
  <si>
    <t>Ottignies LLN</t>
  </si>
  <si>
    <t>Bruxelles</t>
  </si>
  <si>
    <t>Gent</t>
  </si>
  <si>
    <t>Diegem</t>
  </si>
  <si>
    <t>Meise</t>
  </si>
  <si>
    <t>Lommel</t>
  </si>
  <si>
    <t>CA 92506</t>
  </si>
  <si>
    <t>Zaventem</t>
  </si>
  <si>
    <t>Sint-Martens-Latem</t>
  </si>
  <si>
    <t>KT2 6SR</t>
  </si>
  <si>
    <t>Surrey - UK</t>
  </si>
  <si>
    <t>Wierde</t>
  </si>
  <si>
    <t>Waterloo</t>
  </si>
  <si>
    <t>Liège</t>
  </si>
  <si>
    <t>Charleroi</t>
  </si>
  <si>
    <t>Mont Saint Guibert</t>
  </si>
  <si>
    <t>Alleur</t>
  </si>
  <si>
    <t>Mechelen</t>
  </si>
  <si>
    <t>Zwijndrecht</t>
  </si>
  <si>
    <t>TW9 1PX</t>
  </si>
  <si>
    <t>Leuven</t>
  </si>
  <si>
    <t>Wilrijk</t>
  </si>
  <si>
    <t>Schiltigheim</t>
  </si>
  <si>
    <t>Rixensart</t>
  </si>
  <si>
    <t>Genève Suisse</t>
  </si>
  <si>
    <t>Anderlues</t>
  </si>
  <si>
    <t>Monument Assurance Belgium NV - Obligations Non- Convertibles</t>
  </si>
  <si>
    <t>Patronale Life SA - Obligations Non-Convertibles</t>
  </si>
  <si>
    <t>Monument Assurance Belgium NV - Obligations Convertibles</t>
  </si>
  <si>
    <t>Patronale Life SA - pret</t>
  </si>
  <si>
    <t>Date de facture</t>
  </si>
  <si>
    <t>Vendeur</t>
  </si>
  <si>
    <t>Date d'échéance</t>
  </si>
  <si>
    <t>Document d'origine</t>
  </si>
  <si>
    <t>Numéro de facture fournisseur</t>
  </si>
  <si>
    <t>Balance</t>
  </si>
  <si>
    <t>Hors-taxe</t>
  </si>
  <si>
    <t>Total</t>
  </si>
  <si>
    <t>État</t>
  </si>
  <si>
    <t>Actifin</t>
  </si>
  <si>
    <t>EXJ/2023/1219</t>
  </si>
  <si>
    <t>Administrator</t>
  </si>
  <si>
    <t>2403-04898</t>
  </si>
  <si>
    <t>EUR</t>
  </si>
  <si>
    <t>Ouverte</t>
  </si>
  <si>
    <t>The Torrefactory Project SA</t>
  </si>
  <si>
    <t>EXJ/2023/1220</t>
  </si>
  <si>
    <t>INV/2024/03/00084 /</t>
  </si>
  <si>
    <t>EXJ/2023/1221</t>
  </si>
  <si>
    <t>EXJ/2023/1222</t>
  </si>
  <si>
    <t>EXJ/2023/1223</t>
  </si>
  <si>
    <t>INV4012188</t>
  </si>
  <si>
    <t>EXJ/2023/1224</t>
  </si>
  <si>
    <t>INV4012168</t>
  </si>
  <si>
    <t>EXJ/2023/1225</t>
  </si>
  <si>
    <t>Clicpublic SRL</t>
  </si>
  <si>
    <t>EXJ/2023/1226</t>
  </si>
  <si>
    <t>FV24-000287</t>
  </si>
  <si>
    <t>EXJ/2023/1227</t>
  </si>
  <si>
    <t>EXJ/2023/1228</t>
  </si>
  <si>
    <t>EXJ/2023/1229</t>
  </si>
  <si>
    <t>EXJ/2023/1230</t>
  </si>
  <si>
    <t>EXJ/2023/1231</t>
  </si>
  <si>
    <t>Maison du Nettoyage - (MdN)</t>
  </si>
  <si>
    <t>EXJ/2023/1232</t>
  </si>
  <si>
    <t>f208569</t>
  </si>
  <si>
    <t>Dennemeyer S.A</t>
  </si>
  <si>
    <t>EXJ/2023/1233</t>
  </si>
  <si>
    <t>LU01220378077 (19/12/2023)</t>
  </si>
  <si>
    <t>LU01220378077</t>
  </si>
  <si>
    <t>Bultot Financial Advisory - BFA</t>
  </si>
  <si>
    <t>EXJ/2023/1234</t>
  </si>
  <si>
    <t>2024-02</t>
  </si>
  <si>
    <t>EXJ/2023/1251</t>
  </si>
  <si>
    <t>BDO Réviseurs d'Entreprises Srl</t>
  </si>
  <si>
    <t>EXJ/2023/1249</t>
  </si>
  <si>
    <t>EXJ/2023/1246</t>
  </si>
  <si>
    <t>EXJ/2023/1248</t>
  </si>
  <si>
    <t>2402-04880 (29/02/2024)</t>
  </si>
  <si>
    <t>2402-04880</t>
  </si>
  <si>
    <t>Image Box Ltd</t>
  </si>
  <si>
    <t>EXJ/2023/1250</t>
  </si>
  <si>
    <t>I003610</t>
  </si>
  <si>
    <t>GBP</t>
  </si>
  <si>
    <t>EXJ/2023/1247</t>
  </si>
  <si>
    <t>EXJ/2023/1235</t>
  </si>
  <si>
    <t>2233316 (31/07/2023)</t>
  </si>
  <si>
    <t>AG Insurance -</t>
  </si>
  <si>
    <t>EXJ/2023/1240</t>
  </si>
  <si>
    <t>EXJ/2023/1236</t>
  </si>
  <si>
    <t>EXJ/2023/1243</t>
  </si>
  <si>
    <t>EXJ/2023/1238</t>
  </si>
  <si>
    <t>EXJ/2023/1241</t>
  </si>
  <si>
    <t>018301/21840</t>
  </si>
  <si>
    <t>D'Ieteren Lease</t>
  </si>
  <si>
    <t>EXJ/2023/1245</t>
  </si>
  <si>
    <t>24SLI099138</t>
  </si>
  <si>
    <t>EXJ/2023/1242</t>
  </si>
  <si>
    <t>2024/0005</t>
  </si>
  <si>
    <t>Pluxee Belgium SA</t>
  </si>
  <si>
    <t>EXJ/2023/1244</t>
  </si>
  <si>
    <t>Administration Communale d'Ottignies-Louvain-la-Neuve</t>
  </si>
  <si>
    <t>EXJ/2023/1239</t>
  </si>
  <si>
    <t>Taxe 2024</t>
  </si>
  <si>
    <t>EXJ/2023/1204</t>
  </si>
  <si>
    <t>240196 (31/01/2024)</t>
  </si>
  <si>
    <t>EXJ/2023/1205</t>
  </si>
  <si>
    <t>VF2401571</t>
  </si>
  <si>
    <t>EXJ/2023/1206</t>
  </si>
  <si>
    <t>BT US - 2023-002 (31/12/2023)</t>
  </si>
  <si>
    <t>BT US - 2023-002</t>
  </si>
  <si>
    <t>USD</t>
  </si>
  <si>
    <t>EXJ/2023/1207</t>
  </si>
  <si>
    <t>TotalEnergies Retail Belgium SA - TERB / Circle K Belgium NV/SA</t>
  </si>
  <si>
    <t>EXJ/2023/1209</t>
  </si>
  <si>
    <t>C4H08202</t>
  </si>
  <si>
    <t>EXJ/2023/1210</t>
  </si>
  <si>
    <t>BioSenic -MBS-I&amp;C 2023 Q4 BoD</t>
  </si>
  <si>
    <t>EXJ/2023/1211</t>
  </si>
  <si>
    <t>3404195255 [8004461607]</t>
  </si>
  <si>
    <t>EXJ/2023/1213</t>
  </si>
  <si>
    <t>EBE-2024-02-36074</t>
  </si>
  <si>
    <t>EXJ/2023/1214</t>
  </si>
  <si>
    <t>BioSenic -MBS-I&amp;C 2023 Q3 BoD</t>
  </si>
  <si>
    <t>EXJ/2023/1215</t>
  </si>
  <si>
    <t>B4198279</t>
  </si>
  <si>
    <t>EXJ/2023/1216</t>
  </si>
  <si>
    <t>38/0135</t>
  </si>
  <si>
    <t>EXJ/2023/1136</t>
  </si>
  <si>
    <t>EXJ/2023/1138</t>
  </si>
  <si>
    <t>Ciaco SC</t>
  </si>
  <si>
    <t>EXJ/2023/1139</t>
  </si>
  <si>
    <t>VNI24000104</t>
  </si>
  <si>
    <t>EXJ/2023/1142</t>
  </si>
  <si>
    <t>EXJ/2023/1144</t>
  </si>
  <si>
    <t>EXJ/2023/1147</t>
  </si>
  <si>
    <t>018301/9219</t>
  </si>
  <si>
    <t>EXJ/2023/1149</t>
  </si>
  <si>
    <t>2401-04841</t>
  </si>
  <si>
    <t>EXJ/2023/1150</t>
  </si>
  <si>
    <t>VF2400856</t>
  </si>
  <si>
    <t>Medsenic</t>
  </si>
  <si>
    <t>EXJ/2023/1151</t>
  </si>
  <si>
    <t>FAC_05.2023 (31/12/2023)</t>
  </si>
  <si>
    <t>FAC_05.2023</t>
  </si>
  <si>
    <t>EXJ/2023/1152</t>
  </si>
  <si>
    <t>EXJ/2023/1153</t>
  </si>
  <si>
    <t>EXJ/2023/1155</t>
  </si>
  <si>
    <t>2402-04840</t>
  </si>
  <si>
    <t>EXJ/2023/1156</t>
  </si>
  <si>
    <t>INV/2024/02/00089 /</t>
  </si>
  <si>
    <t>EXJ/2023/1157</t>
  </si>
  <si>
    <t>EXJ/2023/1158</t>
  </si>
  <si>
    <t>EXJ/2023/1159</t>
  </si>
  <si>
    <t>EXJ/2023/1161</t>
  </si>
  <si>
    <t>EXJ/2023/1163</t>
  </si>
  <si>
    <t>EXJ/2023/1162</t>
  </si>
  <si>
    <t>EXJ/2023/1167</t>
  </si>
  <si>
    <t>V39-240016</t>
  </si>
  <si>
    <t>EXJ/2023/1168</t>
  </si>
  <si>
    <t>EXJ/2023/1169</t>
  </si>
  <si>
    <t>EXJ/2023/1170</t>
  </si>
  <si>
    <t>I003602</t>
  </si>
  <si>
    <t>EXJ/2023/1171</t>
  </si>
  <si>
    <t>EXJ/2023/1172</t>
  </si>
  <si>
    <t>INV4012087</t>
  </si>
  <si>
    <t>EXJ/2023/1173</t>
  </si>
  <si>
    <t>VEX202400711</t>
  </si>
  <si>
    <t>EXJ/2023/1174</t>
  </si>
  <si>
    <t>f208078</t>
  </si>
  <si>
    <t>EXJ/2023/1177</t>
  </si>
  <si>
    <t>EXJ/2023/1165</t>
  </si>
  <si>
    <t>F-2023-005 (31/12/2023)</t>
  </si>
  <si>
    <t>F-2023-005</t>
  </si>
  <si>
    <t>EXJ/2023/1166</t>
  </si>
  <si>
    <t>F-2023-004 (31/12/2023)</t>
  </si>
  <si>
    <t>F-2023-004</t>
  </si>
  <si>
    <t>EXJ/2023/1178</t>
  </si>
  <si>
    <t>EXJ/2023/1179</t>
  </si>
  <si>
    <t>EXJ/2023/1180</t>
  </si>
  <si>
    <t>EXJ/2023/1181</t>
  </si>
  <si>
    <t>082.05.240004</t>
  </si>
  <si>
    <t>EXJ/2023/1182</t>
  </si>
  <si>
    <t>F2400038</t>
  </si>
  <si>
    <t>CHF</t>
  </si>
  <si>
    <t>EXJ/2023/1105</t>
  </si>
  <si>
    <t>202470000005 (01/01/2024)</t>
  </si>
  <si>
    <t>Vincotte SA</t>
  </si>
  <si>
    <t>EXJ/2023/1183</t>
  </si>
  <si>
    <t>EXJ/2023/1185</t>
  </si>
  <si>
    <t>EXJ/2023/1125</t>
  </si>
  <si>
    <t>EXJ/2023/1187</t>
  </si>
  <si>
    <t>F-2024-002</t>
  </si>
  <si>
    <t>EXJ/2023/1188</t>
  </si>
  <si>
    <t>Fagoo Celia</t>
  </si>
  <si>
    <t>2310070134 (21/08/2023)</t>
  </si>
  <si>
    <t>EXJ/2023/1189</t>
  </si>
  <si>
    <t>VNI24000020</t>
  </si>
  <si>
    <t>EXJ/2023/1099</t>
  </si>
  <si>
    <t>INNC00011194</t>
  </si>
  <si>
    <t>EXJ/2023/1192</t>
  </si>
  <si>
    <t>2024-0021</t>
  </si>
  <si>
    <t>EXJ/2023/1102</t>
  </si>
  <si>
    <t>EXJ/2023/1194</t>
  </si>
  <si>
    <t>VF2400186</t>
  </si>
  <si>
    <t>EXJ/2023/1195</t>
  </si>
  <si>
    <t>Digital Media Innovations Sweden AB</t>
  </si>
  <si>
    <t>EXJ/2023/1196</t>
  </si>
  <si>
    <t>EXJ/2023/1123</t>
  </si>
  <si>
    <t>EXJ/2023/1197</t>
  </si>
  <si>
    <t>EXJ/2023/1198</t>
  </si>
  <si>
    <t>INNC00011436</t>
  </si>
  <si>
    <t>EXJ/2023/1122</t>
  </si>
  <si>
    <t>EXJ/2023/1086</t>
  </si>
  <si>
    <t>EXJ/2023/1083</t>
  </si>
  <si>
    <t>EXJ/2023/1084</t>
  </si>
  <si>
    <t>EXJ/2023/1085</t>
  </si>
  <si>
    <t>EXJ/2023/1092</t>
  </si>
  <si>
    <t>VF2314552</t>
  </si>
  <si>
    <t>EXJ/2023/1079</t>
  </si>
  <si>
    <t>EXJ/2023/1080</t>
  </si>
  <si>
    <t>EXJ/2023/1081</t>
  </si>
  <si>
    <t>EXJ/2023/1082</t>
  </si>
  <si>
    <t>EXJ/2023/1091</t>
  </si>
  <si>
    <t>BSC-23-0015</t>
  </si>
  <si>
    <t>EXJ/2023/1090</t>
  </si>
  <si>
    <t>BSC-23-0014</t>
  </si>
  <si>
    <t>EXJ/2023/1095</t>
  </si>
  <si>
    <t>082.09.240003</t>
  </si>
  <si>
    <t>EXJ/2023/1072</t>
  </si>
  <si>
    <t>EXJ/2023/1065</t>
  </si>
  <si>
    <t>VEX202329070</t>
  </si>
  <si>
    <t>EXJ/2023/1069</t>
  </si>
  <si>
    <t>EXJ/2023/1068</t>
  </si>
  <si>
    <t>EXJ/2023/1064</t>
  </si>
  <si>
    <t>f207583</t>
  </si>
  <si>
    <t>EXJ/2023/1070</t>
  </si>
  <si>
    <t>EXJ/2023/1062</t>
  </si>
  <si>
    <t>INVBE-00814</t>
  </si>
  <si>
    <t>EXJ/2023/1052</t>
  </si>
  <si>
    <t>2312-04748</t>
  </si>
  <si>
    <t>EXJ/2023/1054</t>
  </si>
  <si>
    <t>2312-04747</t>
  </si>
  <si>
    <t>EXJ/2023/1044</t>
  </si>
  <si>
    <t>BSC-23-0007 (20/11/2023)</t>
  </si>
  <si>
    <t>BSC-23-0007</t>
  </si>
  <si>
    <t>EXJ/2023/1042</t>
  </si>
  <si>
    <t>BSC-23-0009 (30/11/2023)</t>
  </si>
  <si>
    <t>BSC-23-0009</t>
  </si>
  <si>
    <t>EXJ/2023/1047</t>
  </si>
  <si>
    <t>BSC-23-0012 (30/11/2023)</t>
  </si>
  <si>
    <t>BSC-23-0012</t>
  </si>
  <si>
    <t>EXJ/2023/1048</t>
  </si>
  <si>
    <t>BSC-23-0008 (30/11/2023)</t>
  </si>
  <si>
    <t>BSC-23-0008</t>
  </si>
  <si>
    <t>EXJ/2023/1051</t>
  </si>
  <si>
    <t>BSC-23-0011</t>
  </si>
  <si>
    <t>EXJ/2023/1050</t>
  </si>
  <si>
    <t>BSC-23-0013</t>
  </si>
  <si>
    <t>EXJ/2023/1049</t>
  </si>
  <si>
    <t>BSC-23-0010</t>
  </si>
  <si>
    <t>EXJ/2023/1025</t>
  </si>
  <si>
    <t>2023M2388</t>
  </si>
  <si>
    <t>EXJ/2023/1029</t>
  </si>
  <si>
    <t>VF2313886</t>
  </si>
  <si>
    <t>EXJ/2023/1030</t>
  </si>
  <si>
    <t>2022223 (16/06/2022)</t>
  </si>
  <si>
    <t>EXJ/2023/1015</t>
  </si>
  <si>
    <t>2023M0600 (21/08/2023)</t>
  </si>
  <si>
    <t>2023M0600</t>
  </si>
  <si>
    <t>EXJ/2023/1034</t>
  </si>
  <si>
    <t>EXJ/2023/1016</t>
  </si>
  <si>
    <t>EXJ/2023/1017</t>
  </si>
  <si>
    <t>EXJ/2023/1038</t>
  </si>
  <si>
    <t>EXJ/2023/0995</t>
  </si>
  <si>
    <t>EXJ/2023/0997</t>
  </si>
  <si>
    <t>082.11.231150</t>
  </si>
  <si>
    <t>EXJ/2023/0998</t>
  </si>
  <si>
    <t>VF2313545</t>
  </si>
  <si>
    <t>HRWeb Solutions BV</t>
  </si>
  <si>
    <t>EXJ/2023/1000</t>
  </si>
  <si>
    <t>EXJ/2023/1003</t>
  </si>
  <si>
    <t>2023M2265</t>
  </si>
  <si>
    <t>EXJ/2023/1007</t>
  </si>
  <si>
    <t>EXJ/2023/0983</t>
  </si>
  <si>
    <t>88057 (30/08/2023)</t>
  </si>
  <si>
    <t>EXJ/2023/1012</t>
  </si>
  <si>
    <t>EXJ/2023/1013</t>
  </si>
  <si>
    <t>082.09.230417</t>
  </si>
  <si>
    <t>EXJ/2023/0993</t>
  </si>
  <si>
    <t>EXJ/2023/0964</t>
  </si>
  <si>
    <t>f207087</t>
  </si>
  <si>
    <t>EXJ/2023/0966</t>
  </si>
  <si>
    <t>EXJ/2023/0969</t>
  </si>
  <si>
    <t>EXJ/2023/0994</t>
  </si>
  <si>
    <t>FAC_04.2023</t>
  </si>
  <si>
    <t>EXJ/2023/0984</t>
  </si>
  <si>
    <t>INNC00010922</t>
  </si>
  <si>
    <t>EXJ/2023/0982</t>
  </si>
  <si>
    <t>INNC00010508 (09/10/2023)</t>
  </si>
  <si>
    <t>INNC00010508</t>
  </si>
  <si>
    <t>Service Public de Wallonie (SPW) - RW</t>
  </si>
  <si>
    <t>EXJ/2023/0975</t>
  </si>
  <si>
    <t>RD 7813 (15/08/2022)</t>
  </si>
  <si>
    <t>EXJ/2023/0976</t>
  </si>
  <si>
    <t>VF2312867</t>
  </si>
  <si>
    <t>EXJ/2023/0977</t>
  </si>
  <si>
    <t>EXJ/2023/0954</t>
  </si>
  <si>
    <t>082.05.230153</t>
  </si>
  <si>
    <t>EXJ/2023/0879</t>
  </si>
  <si>
    <t>BONE-23-0100</t>
  </si>
  <si>
    <t>EXJ/2023/0881</t>
  </si>
  <si>
    <t>BONE-23-0102</t>
  </si>
  <si>
    <t>EXJ/2023/0882</t>
  </si>
  <si>
    <t>EXJ/2023/0891</t>
  </si>
  <si>
    <t>EXJ/2023/0892</t>
  </si>
  <si>
    <t>EXJ/2023/0901</t>
  </si>
  <si>
    <t>BONE-23-0097</t>
  </si>
  <si>
    <t>BD (Becton Dickinson - Benelux S.A.)</t>
  </si>
  <si>
    <t>EXJ/2023/0898</t>
  </si>
  <si>
    <t>EXJ/2023/0902</t>
  </si>
  <si>
    <t>f206603</t>
  </si>
  <si>
    <t>EXJ/2023/0906</t>
  </si>
  <si>
    <t>BONE-23-0104</t>
  </si>
  <si>
    <t>EXJ/2023/0910</t>
  </si>
  <si>
    <t>BONE-23-0108</t>
  </si>
  <si>
    <t>EXJ/2023/0914</t>
  </si>
  <si>
    <t>BSC-23-0002</t>
  </si>
  <si>
    <t>EXJ/2023/0945</t>
  </si>
  <si>
    <t>2023M2069</t>
  </si>
  <si>
    <t>EXJ/2023/0935</t>
  </si>
  <si>
    <t>BSC-23-0003</t>
  </si>
  <si>
    <t>EXJ/2023/0936</t>
  </si>
  <si>
    <t>BSC-23-0004</t>
  </si>
  <si>
    <t>EXJ/2023/0937</t>
  </si>
  <si>
    <t>BSC-23-0001</t>
  </si>
  <si>
    <t>EXJ/2023/0938</t>
  </si>
  <si>
    <t>BSC-23-0005</t>
  </si>
  <si>
    <t>EXJ/2023/0894</t>
  </si>
  <si>
    <t>BRU15638 (31/08/2023)</t>
  </si>
  <si>
    <t>BRU15638</t>
  </si>
  <si>
    <t>EXJ/2023/0896</t>
  </si>
  <si>
    <t>BRU14332 (31/03/2023)</t>
  </si>
  <si>
    <t>BRU14332</t>
  </si>
  <si>
    <t>EXJ/2023/0925</t>
  </si>
  <si>
    <t>BRU14800 (11/05/2023)</t>
  </si>
  <si>
    <t>BRU14800</t>
  </si>
  <si>
    <t>EXJ/2023/0933</t>
  </si>
  <si>
    <t>BRU14330 (31/03/2023)</t>
  </si>
  <si>
    <t>BRU14330</t>
  </si>
  <si>
    <t>EXJ/2023/0926</t>
  </si>
  <si>
    <t>BRU14338 (31/03/2023)</t>
  </si>
  <si>
    <t>BRU14338</t>
  </si>
  <si>
    <t>EXJ/2023/0883</t>
  </si>
  <si>
    <t>BRU15322(05/07/2023)</t>
  </si>
  <si>
    <t>BRU15322</t>
  </si>
  <si>
    <t>EXJ/2023/0929</t>
  </si>
  <si>
    <t>BRU14336 (31/03/2023)</t>
  </si>
  <si>
    <t>BRU14336</t>
  </si>
  <si>
    <t>EXJ/2023/0928</t>
  </si>
  <si>
    <t>BRU 14335 (31/03/2023)</t>
  </si>
  <si>
    <t>BRU14335</t>
  </si>
  <si>
    <t>EXJ/2023/0930</t>
  </si>
  <si>
    <t>BRU14331 (31/03/2023)</t>
  </si>
  <si>
    <t>BRU14331</t>
  </si>
  <si>
    <t>EXJ/2023/0934</t>
  </si>
  <si>
    <t>BRU14337 (31/03/2023)</t>
  </si>
  <si>
    <t>BRU14337</t>
  </si>
  <si>
    <t>EXJ/2023/0927</t>
  </si>
  <si>
    <t>BRU15960</t>
  </si>
  <si>
    <t>EXJ/2023/0924</t>
  </si>
  <si>
    <t>BRU14334 (31/03/2023)</t>
  </si>
  <si>
    <t>BRU14334</t>
  </si>
  <si>
    <t>EXJ/2023/0952</t>
  </si>
  <si>
    <t>VF2312370</t>
  </si>
  <si>
    <t>EXJ/2023/0939</t>
  </si>
  <si>
    <t>BSC-23-0006</t>
  </si>
  <si>
    <t>EXJ/2023/0941</t>
  </si>
  <si>
    <t>EXJ/2023/0920</t>
  </si>
  <si>
    <t>BRU14329 (31/03/2023)</t>
  </si>
  <si>
    <t>BRU14329</t>
  </si>
  <si>
    <t>EXJ/2023/0919</t>
  </si>
  <si>
    <t>BRU14333 (31/03/2023)</t>
  </si>
  <si>
    <t>BRU14333</t>
  </si>
  <si>
    <t>EXJ/2023/0916</t>
  </si>
  <si>
    <t>BRU15625 (15/08/2023)</t>
  </si>
  <si>
    <t>BRU15625</t>
  </si>
  <si>
    <t>EXJ/2023/0918</t>
  </si>
  <si>
    <t>BRU14531 (04/04/2023)</t>
  </si>
  <si>
    <t>BRU14531</t>
  </si>
  <si>
    <t>EXJ/2023/0917</t>
  </si>
  <si>
    <t>BRU14585 (14/04/2023)</t>
  </si>
  <si>
    <t>BRU14585</t>
  </si>
  <si>
    <t>EXJ/2023/0921</t>
  </si>
  <si>
    <t>BRU14532 (04/04/2023)</t>
  </si>
  <si>
    <t>BRU14532</t>
  </si>
  <si>
    <t>EXJ/2023/0923</t>
  </si>
  <si>
    <t>BRU14530 (04/04/2023)</t>
  </si>
  <si>
    <t>BRU14530</t>
  </si>
  <si>
    <t>EXJ/2023/0889</t>
  </si>
  <si>
    <t>BRU15368 (20/07/2023)</t>
  </si>
  <si>
    <t>BRU15368</t>
  </si>
  <si>
    <t>EXJ/2023/0886</t>
  </si>
  <si>
    <t>BRU14529 (04/04/2023)</t>
  </si>
  <si>
    <t>BRU14529</t>
  </si>
  <si>
    <t>EXJ/2023/0888</t>
  </si>
  <si>
    <t>BRU14533 (04/04/2023)</t>
  </si>
  <si>
    <t>BRU14533</t>
  </si>
  <si>
    <t>EXJ/2023/0887</t>
  </si>
  <si>
    <t>BRU14528 (04/04/2023)</t>
  </si>
  <si>
    <t>BRU14528</t>
  </si>
  <si>
    <t>EXJ/2023/0868</t>
  </si>
  <si>
    <t>2023-0572</t>
  </si>
  <si>
    <t>Machinio</t>
  </si>
  <si>
    <t>EXJ/2023/0843</t>
  </si>
  <si>
    <t>72CACD45-0001</t>
  </si>
  <si>
    <t>EXJ/2023/0846</t>
  </si>
  <si>
    <t>2023M1999</t>
  </si>
  <si>
    <t>EXJ/2023/0847</t>
  </si>
  <si>
    <t>2023M1998</t>
  </si>
  <si>
    <t>EXJ/2023/0845</t>
  </si>
  <si>
    <t>EXJ/2023/0844</t>
  </si>
  <si>
    <t>EXJ/2023/0848</t>
  </si>
  <si>
    <t>RD 7539</t>
  </si>
  <si>
    <t>EXJ/2023/0849</t>
  </si>
  <si>
    <t>RD 7763</t>
  </si>
  <si>
    <t>EXJ/2023/0853</t>
  </si>
  <si>
    <t>RD 7852</t>
  </si>
  <si>
    <t>EXJ/2023/0854</t>
  </si>
  <si>
    <t>RD 7406</t>
  </si>
  <si>
    <t>EXJ/2023/0851</t>
  </si>
  <si>
    <t>RD 7186</t>
  </si>
  <si>
    <t>EXJ/2023/0855</t>
  </si>
  <si>
    <t>RD 7253</t>
  </si>
  <si>
    <t>EXJ/2023/0856</t>
  </si>
  <si>
    <t>RD 7217</t>
  </si>
  <si>
    <t>EXJ/2023/0857</t>
  </si>
  <si>
    <t>RD 7280</t>
  </si>
  <si>
    <t>EXJ/2023/0858</t>
  </si>
  <si>
    <t>RD 7187</t>
  </si>
  <si>
    <t>EXJ/2023/0850</t>
  </si>
  <si>
    <t>RD 7433</t>
  </si>
  <si>
    <t>EXJ/2023/0859</t>
  </si>
  <si>
    <t>RD 7405</t>
  </si>
  <si>
    <t>EXJ/2023/0860</t>
  </si>
  <si>
    <t>RD 7720</t>
  </si>
  <si>
    <t>EXJ/2023/0861</t>
  </si>
  <si>
    <t>RD 7646</t>
  </si>
  <si>
    <t>EXJ/2023/0852</t>
  </si>
  <si>
    <t>RECH 1510583</t>
  </si>
  <si>
    <t>EXJ/2023/0825</t>
  </si>
  <si>
    <t>VF2311410</t>
  </si>
  <si>
    <t>EXJ/2023/0837</t>
  </si>
  <si>
    <t>EXJ/2023/0826</t>
  </si>
  <si>
    <t>EXJ/2023/0838</t>
  </si>
  <si>
    <t>EXJ/2023/0822</t>
  </si>
  <si>
    <t>EXJ/2023/0811</t>
  </si>
  <si>
    <t>2022-C-0445 (31/10/2022)</t>
  </si>
  <si>
    <t>2022-C-0445</t>
  </si>
  <si>
    <t>EXJ/2023/0772</t>
  </si>
  <si>
    <t>EXJ/2023/0774</t>
  </si>
  <si>
    <t>03-2023-1</t>
  </si>
  <si>
    <t>EXJ/2023/0778</t>
  </si>
  <si>
    <t>VF2310827</t>
  </si>
  <si>
    <t>EXJ/2023/0783</t>
  </si>
  <si>
    <t>082.05.230117</t>
  </si>
  <si>
    <t>EXJ/2023/0769</t>
  </si>
  <si>
    <t>95/2023/4030</t>
  </si>
  <si>
    <t>EXJ/2023/0766</t>
  </si>
  <si>
    <t>EXJ/2023/0765</t>
  </si>
  <si>
    <t>EXJ/2023/0762</t>
  </si>
  <si>
    <t>EXJ/2023/0761</t>
  </si>
  <si>
    <t>EXJ/2023/0768</t>
  </si>
  <si>
    <t>INNC00010068 (21/08/2023)</t>
  </si>
  <si>
    <t>INNC00010068</t>
  </si>
  <si>
    <t>EXJ/2023/0767</t>
  </si>
  <si>
    <t>f206071</t>
  </si>
  <si>
    <t>EXJ/2023/0752</t>
  </si>
  <si>
    <t>082.09.230369</t>
  </si>
  <si>
    <t>EXJ/2023/0753</t>
  </si>
  <si>
    <t>082.09.230391</t>
  </si>
  <si>
    <t>EXJ/2023/0745</t>
  </si>
  <si>
    <t>082.09.230342</t>
  </si>
  <si>
    <t>EXJ/2023/0746</t>
  </si>
  <si>
    <t>082.09.230316</t>
  </si>
  <si>
    <t>EXJ/2023/0721</t>
  </si>
  <si>
    <t>VF2310407</t>
  </si>
  <si>
    <t>EXJ/2023/0686</t>
  </si>
  <si>
    <t>EXJ/2023/0694</t>
  </si>
  <si>
    <t>EXJ/2023/0697</t>
  </si>
  <si>
    <t>BRU15637</t>
  </si>
  <si>
    <t>EXJ/2023/0698</t>
  </si>
  <si>
    <t>EXJ/2023/0699</t>
  </si>
  <si>
    <t>EXJ/2023/0703</t>
  </si>
  <si>
    <t>f205568</t>
  </si>
  <si>
    <t>EXJ/2023/0710</t>
  </si>
  <si>
    <t>VF2309957</t>
  </si>
  <si>
    <t>EXJ/2023/0712</t>
  </si>
  <si>
    <t>EXJ/2023/0685</t>
  </si>
  <si>
    <t>082.11.231105</t>
  </si>
  <si>
    <t>EXJ/2023/0682</t>
  </si>
  <si>
    <t>EXJ/2023/0681</t>
  </si>
  <si>
    <t>EXJ/2023/0679</t>
  </si>
  <si>
    <t>EXJ/2023/0672</t>
  </si>
  <si>
    <t>23VT00736</t>
  </si>
  <si>
    <t>Euronext Corporate Services BV</t>
  </si>
  <si>
    <t>EXJ/2023/0666</t>
  </si>
  <si>
    <t>6087 (03/07/2023)</t>
  </si>
  <si>
    <t>EXJ/2023/0654</t>
  </si>
  <si>
    <t>082.17.231040</t>
  </si>
  <si>
    <t>EXJ/2023/0634</t>
  </si>
  <si>
    <t>F2300445</t>
  </si>
  <si>
    <t>EXJ/2023/0630</t>
  </si>
  <si>
    <t>2023-0801</t>
  </si>
  <si>
    <t>EXJ/2023/0623</t>
  </si>
  <si>
    <t>9000896/2023</t>
  </si>
  <si>
    <t>EXJ/2023/0603</t>
  </si>
  <si>
    <t>201111443 (08/01/2023)</t>
  </si>
  <si>
    <t>EXJ/2023/0615</t>
  </si>
  <si>
    <t>EXJ/2023/0625</t>
  </si>
  <si>
    <t>9000874/2023</t>
  </si>
  <si>
    <t>EXJ/2023/0600</t>
  </si>
  <si>
    <t>EXJ/2023/0599</t>
  </si>
  <si>
    <t>EXJ/2023/0589</t>
  </si>
  <si>
    <t>2023-0462</t>
  </si>
  <si>
    <t>EXJ/2023/0590</t>
  </si>
  <si>
    <t>EXJ/2023/0546</t>
  </si>
  <si>
    <t>002345 (26/01/2023)</t>
  </si>
  <si>
    <t>EXJ/2023/0562</t>
  </si>
  <si>
    <t>BRU15173</t>
  </si>
  <si>
    <t>EXJ/2023/0563</t>
  </si>
  <si>
    <t>082.05.230063</t>
  </si>
  <si>
    <t>EXJ/2023/0533</t>
  </si>
  <si>
    <t>082.11.231090</t>
  </si>
  <si>
    <t>EXJ/2023/0512</t>
  </si>
  <si>
    <t>EXJ/2023/0517</t>
  </si>
  <si>
    <t>082.09.230291</t>
  </si>
  <si>
    <t>EXJ/2023/0516</t>
  </si>
  <si>
    <t>082.09.230270</t>
  </si>
  <si>
    <t>EXJ/2023/0502</t>
  </si>
  <si>
    <t>INV109142</t>
  </si>
  <si>
    <t>EXJ/2023/0498</t>
  </si>
  <si>
    <t>EXJ/2023/0510</t>
  </si>
  <si>
    <t>F2300363</t>
  </si>
  <si>
    <t>EXJ/2023/0487</t>
  </si>
  <si>
    <t>EXJ/2023/0457</t>
  </si>
  <si>
    <t>A230521 (30/05/2023)</t>
  </si>
  <si>
    <t>A230521</t>
  </si>
  <si>
    <t>EXJ/2023/0434</t>
  </si>
  <si>
    <t>2023/038</t>
  </si>
  <si>
    <t>EXJ/2023/0447</t>
  </si>
  <si>
    <t>EXJ/2023/0436</t>
  </si>
  <si>
    <t>INNC00008764 (15/03/2023)</t>
  </si>
  <si>
    <t>INNC00008764</t>
  </si>
  <si>
    <t>EXJ/2023/0437</t>
  </si>
  <si>
    <t>INNC00009111 (30/04/2023)</t>
  </si>
  <si>
    <t>INNC00009111</t>
  </si>
  <si>
    <t>EXJ/2023/0422</t>
  </si>
  <si>
    <t>082.09.230218</t>
  </si>
  <si>
    <t>EXJ/2023/0423</t>
  </si>
  <si>
    <t>082.09.230241</t>
  </si>
  <si>
    <t>EXJ/2023/0419</t>
  </si>
  <si>
    <t>95/2023/2706</t>
  </si>
  <si>
    <t>EXJ/2023/0425</t>
  </si>
  <si>
    <t>EXJ/2023/0404</t>
  </si>
  <si>
    <t>Zoom Video Communications Inc</t>
  </si>
  <si>
    <t>EXJ/2023/0421</t>
  </si>
  <si>
    <t>INV205010297</t>
  </si>
  <si>
    <t>EXJ/2023/0388</t>
  </si>
  <si>
    <t>BRU14874</t>
  </si>
  <si>
    <t>EXJ/2023/0398</t>
  </si>
  <si>
    <t>082.11.231053</t>
  </si>
  <si>
    <t>EXJ/2023/0383</t>
  </si>
  <si>
    <t>EXJ/2023/0381</t>
  </si>
  <si>
    <t>EXJ/2023/0382</t>
  </si>
  <si>
    <t>EXJ/2023/0379</t>
  </si>
  <si>
    <t>Roche Diagnostics Belgium NV/SA</t>
  </si>
  <si>
    <t>EXJ/2023/0409</t>
  </si>
  <si>
    <t>EXJ/2023/0380</t>
  </si>
  <si>
    <t>EXJ/2023/0329</t>
  </si>
  <si>
    <t>EXJ/2023/0328</t>
  </si>
  <si>
    <t>EXJ/2023/0303</t>
  </si>
  <si>
    <t>95/2023/1983</t>
  </si>
  <si>
    <t>EXJ/2023/0292</t>
  </si>
  <si>
    <t>EXJ/2023/0282</t>
  </si>
  <si>
    <t>EXJ/2023/0242</t>
  </si>
  <si>
    <t>EXJ/2023/0215</t>
  </si>
  <si>
    <t>EXJ/2023/0216</t>
  </si>
  <si>
    <t>EXJ/2023/0217</t>
  </si>
  <si>
    <t>EXJ/2023/0218</t>
  </si>
  <si>
    <t>EXJ/2023/0205</t>
  </si>
  <si>
    <t>Led Consulting</t>
  </si>
  <si>
    <t>EXJ/2023/0178</t>
  </si>
  <si>
    <t>2023/14</t>
  </si>
  <si>
    <t>EXJ/2023/0148</t>
  </si>
  <si>
    <t>7763 - Prosteril (30/06/2022)</t>
  </si>
  <si>
    <t>7763 - Prosteril</t>
  </si>
  <si>
    <t>EXJ/2023/0149</t>
  </si>
  <si>
    <t>7720 - Rustus (30/06/2022)</t>
  </si>
  <si>
    <t>7720 - Rustus</t>
  </si>
  <si>
    <t>EXJ/2023/0150</t>
  </si>
  <si>
    <t>7646 - JTA Next (30/06/2022)</t>
  </si>
  <si>
    <t>7646 - JTA Next</t>
  </si>
  <si>
    <t>EXJ/2023/0151</t>
  </si>
  <si>
    <t>1510583 - Allgel CWALTity (30/06/2022)</t>
  </si>
  <si>
    <t>1510583 - Allgel CWALTity</t>
  </si>
  <si>
    <t>EXJ/2023/0152</t>
  </si>
  <si>
    <t>5993 - Join T-AIC (30/06/20222)</t>
  </si>
  <si>
    <t>5993 - Join T-AIC</t>
  </si>
  <si>
    <t>EXJ/2023/0153</t>
  </si>
  <si>
    <t>6446 - Methodes (30/06/2022)</t>
  </si>
  <si>
    <t>6446 - Methodes</t>
  </si>
  <si>
    <t>EXJ/2023/0154</t>
  </si>
  <si>
    <t>6539 - Maxbone (30/06/2022)</t>
  </si>
  <si>
    <t>6539 - Maxbone</t>
  </si>
  <si>
    <t>EXJ/2023/0155</t>
  </si>
  <si>
    <t>6805 - Allob NU (30/06/2022)</t>
  </si>
  <si>
    <t>6805 - Allob NU</t>
  </si>
  <si>
    <t>EXJ/2023/0156</t>
  </si>
  <si>
    <t>6700 - Allob (30/06/2022)</t>
  </si>
  <si>
    <t>6700 - Allob</t>
  </si>
  <si>
    <t>EXJ/2023/0157</t>
  </si>
  <si>
    <t>7029 - CRYO (30/06/2022)</t>
  </si>
  <si>
    <t>7029 - CRYO</t>
  </si>
  <si>
    <t>EXJ/2023/0158</t>
  </si>
  <si>
    <t>7186 - Allob IF (30/06/2022)</t>
  </si>
  <si>
    <t>7186 - Allob IF</t>
  </si>
  <si>
    <t>EXJ/2023/0159</t>
  </si>
  <si>
    <t>7187 - bank (30/06/2022)</t>
  </si>
  <si>
    <t>7187 - bank</t>
  </si>
  <si>
    <t>EXJ/2023/0160</t>
  </si>
  <si>
    <t>7405 - Meca OB (30/06/2022)</t>
  </si>
  <si>
    <t>7405 - Meca OB</t>
  </si>
  <si>
    <t>EXJ/2023/0161</t>
  </si>
  <si>
    <t>7539 - Lipo (30/06/2022)</t>
  </si>
  <si>
    <t>7539 - Lipo</t>
  </si>
  <si>
    <t>EXJ/2023/0162</t>
  </si>
  <si>
    <t>7433 - Allon Seq (30/06/2022)</t>
  </si>
  <si>
    <t>7433 - Allon Seq</t>
  </si>
  <si>
    <t>EXJ/2023/0163</t>
  </si>
  <si>
    <t>7217 - MXB Bioprinting (30/06/2022)</t>
  </si>
  <si>
    <t>7217 - MXB Bioprinting</t>
  </si>
  <si>
    <t>EXJ/2023/0135</t>
  </si>
  <si>
    <t>2023-021 Wa (28/02/2023)</t>
  </si>
  <si>
    <t>BE0506</t>
  </si>
  <si>
    <t>Total Luxembourg</t>
  </si>
  <si>
    <t>EXJ/2023/0141</t>
  </si>
  <si>
    <t>C3107920</t>
  </si>
  <si>
    <t>EXJ/2023/0103</t>
  </si>
  <si>
    <t>Hansekon - Hanseatisches Rohstoff Kontor Gmbh</t>
  </si>
  <si>
    <t>EXJ/2023/0110</t>
  </si>
  <si>
    <t>104127 (04/05/2022)</t>
  </si>
  <si>
    <t>Microptic S.L.</t>
  </si>
  <si>
    <t>EXJ/2023/0125</t>
  </si>
  <si>
    <t>EXJ/2023/0053</t>
  </si>
  <si>
    <t>VF2301602</t>
  </si>
  <si>
    <t>Total Marketing France</t>
  </si>
  <si>
    <t>EXJ/2023/0068</t>
  </si>
  <si>
    <t>C3715144</t>
  </si>
  <si>
    <t>EXJ/2023/0132</t>
  </si>
  <si>
    <t>EXJ/2023/0133</t>
  </si>
  <si>
    <t>EXJ/2023/0134</t>
  </si>
  <si>
    <t>EXJ/2023/0014</t>
  </si>
  <si>
    <t>3800055972 (31/12/2022)</t>
  </si>
  <si>
    <t>EXJ/2022/1555</t>
  </si>
  <si>
    <t>2023-205</t>
  </si>
  <si>
    <t>EXJ/2022/1551</t>
  </si>
  <si>
    <t>EXJ/2022/1552</t>
  </si>
  <si>
    <t>EXJ/2022/1554</t>
  </si>
  <si>
    <t>EXJ/2022/1553</t>
  </si>
  <si>
    <t>EXJ/2022/1506</t>
  </si>
  <si>
    <t>90221782 (01/04/2022)</t>
  </si>
  <si>
    <t>EXJ/2022/1436</t>
  </si>
  <si>
    <t>EXJ/2022/1438</t>
  </si>
  <si>
    <t>EXJ/2022/1439</t>
  </si>
  <si>
    <t>EXJ/2022/1415</t>
  </si>
  <si>
    <t>EXJ/2022/1440</t>
  </si>
  <si>
    <t>EXJ/2022/1401</t>
  </si>
  <si>
    <t>EXJ/2022/1387</t>
  </si>
  <si>
    <t>EXJ/2022/1441</t>
  </si>
  <si>
    <t>EXJ/2022/1329</t>
  </si>
  <si>
    <t>EXJ/2022/1244</t>
  </si>
  <si>
    <t>32195 (11/04/2022)</t>
  </si>
  <si>
    <t>EXJ/2022/1226</t>
  </si>
  <si>
    <t>115787 ( 25/01/2021)</t>
  </si>
  <si>
    <t>EXJ/2022/1213</t>
  </si>
  <si>
    <t>Business Entity Data BV</t>
  </si>
  <si>
    <t>EXJ/2022/1150</t>
  </si>
  <si>
    <t>EXJ/2022/1104</t>
  </si>
  <si>
    <t>F2210106</t>
  </si>
  <si>
    <t>Visual Sculptors Design Services</t>
  </si>
  <si>
    <t>EXJ/2022/1093</t>
  </si>
  <si>
    <t>VS2022231676</t>
  </si>
  <si>
    <t>EXJ/2022/1004</t>
  </si>
  <si>
    <t>2022-C-0371</t>
  </si>
  <si>
    <t>EXJ/2022/1002</t>
  </si>
  <si>
    <t>2022-C-0370</t>
  </si>
  <si>
    <t>EXJ/2022/0998</t>
  </si>
  <si>
    <t>2022-C-0338 (01/09/2022)</t>
  </si>
  <si>
    <t>2022-C-0338</t>
  </si>
  <si>
    <t>EXJ/2022/1042</t>
  </si>
  <si>
    <t>1101240314 (23/08/2022)</t>
  </si>
  <si>
    <t>EXJ/2022/1043</t>
  </si>
  <si>
    <t>1101240315 (23/08/2022)</t>
  </si>
  <si>
    <t>Louvauto SA</t>
  </si>
  <si>
    <t>EXJ/2022/0945</t>
  </si>
  <si>
    <t>2022/DVALB/3870</t>
  </si>
  <si>
    <t>EXJ/2022/1044</t>
  </si>
  <si>
    <t>1101238473 (12/08/2022)</t>
  </si>
  <si>
    <t>EXJ/2022/1045</t>
  </si>
  <si>
    <t>1101234357 (11/07/2022)</t>
  </si>
  <si>
    <t>EXJ/2022/0699</t>
  </si>
  <si>
    <t>LON40707</t>
  </si>
  <si>
    <t>Roularta Media Group</t>
  </si>
  <si>
    <t>EXJ/2022/0614</t>
  </si>
  <si>
    <t>Service Voyages</t>
  </si>
  <si>
    <t>EXJ/2022/0150</t>
  </si>
  <si>
    <t>4/56693</t>
  </si>
  <si>
    <t>EXJ/2022/0149</t>
  </si>
  <si>
    <t>4/56691</t>
  </si>
  <si>
    <t>EXJ/2022/0028</t>
  </si>
  <si>
    <t>EXJ/2021/1840</t>
  </si>
  <si>
    <t>FR39137122</t>
  </si>
  <si>
    <t>FR39137122 (02/04/2021)</t>
  </si>
  <si>
    <t>VectorBuilder Inc.</t>
  </si>
  <si>
    <t>EXJ/2021/1778</t>
  </si>
  <si>
    <t>Adobe Systems Software</t>
  </si>
  <si>
    <t>EXJ/2021/1689</t>
  </si>
  <si>
    <t>IEE2021008758652</t>
  </si>
  <si>
    <t>EXJ/2023/0958</t>
  </si>
  <si>
    <t>BRU10105 (23/07/2021)</t>
  </si>
  <si>
    <t>BRU10105</t>
  </si>
  <si>
    <t>Yooz ID</t>
  </si>
  <si>
    <t>Supplier</t>
  </si>
  <si>
    <t>Étiquettes de lignes</t>
  </si>
  <si>
    <t>Total général</t>
  </si>
  <si>
    <t>Somme de Total</t>
  </si>
  <si>
    <t>Avenu du Château</t>
  </si>
  <si>
    <t>ALLOB</t>
  </si>
  <si>
    <t>OUI</t>
  </si>
  <si>
    <t>People</t>
  </si>
  <si>
    <t>FR</t>
  </si>
  <si>
    <t>Paris</t>
  </si>
  <si>
    <t xml:space="preserve">Rue de la Source </t>
  </si>
  <si>
    <t>Courroux</t>
  </si>
  <si>
    <t>CH</t>
  </si>
  <si>
    <t>JTA</t>
  </si>
  <si>
    <t xml:space="preserve">Saint Priest </t>
  </si>
  <si>
    <t>Avenue du Parc Industiel</t>
  </si>
  <si>
    <t>Milmort</t>
  </si>
  <si>
    <t>SRL</t>
  </si>
  <si>
    <t>Espace du Cœur de Ville</t>
  </si>
  <si>
    <t>Rue d'Anjou</t>
  </si>
  <si>
    <t>Avenue Galilée</t>
  </si>
  <si>
    <t>Bd. E. Jacqmain</t>
  </si>
  <si>
    <t>Rue de Clairvaux</t>
  </si>
  <si>
    <t xml:space="preserve">Avenue Charles-Quint </t>
  </si>
  <si>
    <t xml:space="preserve">Bâtiment Cèdre 1 - Allée Alexandre Borodine </t>
  </si>
  <si>
    <t>Banque Européenne d'Investissement</t>
  </si>
  <si>
    <t>Boulevard Konrad Adenauer</t>
  </si>
  <si>
    <t>98-100</t>
  </si>
  <si>
    <t>Luxembourg</t>
  </si>
  <si>
    <t>LU</t>
  </si>
  <si>
    <t>CHE-105.187.053</t>
  </si>
  <si>
    <t>Rue des Ursulines</t>
  </si>
  <si>
    <t>BD (Becton Dickinson - Benelux SA)</t>
  </si>
  <si>
    <t xml:space="preserve">Erembodegem-Dorp </t>
  </si>
  <si>
    <t>Erembodegem</t>
  </si>
  <si>
    <t>DE</t>
  </si>
  <si>
    <t>IN</t>
  </si>
  <si>
    <t>BE 0400.292.967</t>
  </si>
  <si>
    <t>BE 0404.222.556</t>
  </si>
  <si>
    <t>Biosenic USA Inc.</t>
  </si>
  <si>
    <t>Milk Street Suite 1055</t>
  </si>
  <si>
    <t>Boston</t>
  </si>
  <si>
    <t>USA</t>
  </si>
  <si>
    <t>Esplanade Oscar Van de Voorde</t>
  </si>
  <si>
    <t>115-121</t>
  </si>
  <si>
    <t>Arduinkaai</t>
  </si>
  <si>
    <t>Rue Anatole France</t>
  </si>
  <si>
    <t>Avenue Lloyd Georgelaan</t>
  </si>
  <si>
    <t>Avenue de l'Europe</t>
  </si>
  <si>
    <t>DK</t>
  </si>
  <si>
    <t>A/S</t>
  </si>
  <si>
    <t>Allerod</t>
  </si>
  <si>
    <t>Gydevanq</t>
  </si>
  <si>
    <t>Boulevard du 12ème de Ligne</t>
  </si>
  <si>
    <t>Boulevard Z. Drion</t>
  </si>
  <si>
    <t>Watson &amp; Crick Hill Rue Grandbonpré</t>
  </si>
  <si>
    <t>Grand-Rue</t>
  </si>
  <si>
    <t>Louvain-la-Neuve</t>
  </si>
  <si>
    <t>SC</t>
  </si>
  <si>
    <t>BE 0407.236.187</t>
  </si>
  <si>
    <t>10a</t>
  </si>
  <si>
    <t>1J</t>
  </si>
  <si>
    <t>Gateway Building Luchthaven Brussel Natinaal</t>
  </si>
  <si>
    <t>Edgard Gevaertdreef</t>
  </si>
  <si>
    <t>2-14</t>
  </si>
  <si>
    <t xml:space="preserve">Rue des Bruyères </t>
  </si>
  <si>
    <t>Howald</t>
  </si>
  <si>
    <t>v</t>
  </si>
  <si>
    <t>Zug</t>
  </si>
  <si>
    <t>13C</t>
  </si>
  <si>
    <t>Avenue de l'informatique</t>
  </si>
  <si>
    <t>Sneeuwbeslaan</t>
  </si>
  <si>
    <t>Avenue Louise</t>
  </si>
  <si>
    <t>Woluwelaan</t>
  </si>
  <si>
    <t>Rue Santos-Dumont</t>
  </si>
  <si>
    <t>Industriestrasse</t>
  </si>
  <si>
    <t>Boulevard A. Reyers</t>
  </si>
  <si>
    <t>Boulevard du Roi Albert II</t>
  </si>
  <si>
    <t>Rue du Marquis/ Markiesstraat</t>
  </si>
  <si>
    <t>P.O. Box 162 85</t>
  </si>
  <si>
    <t>Stockholm</t>
  </si>
  <si>
    <t>SE</t>
  </si>
  <si>
    <t>FANC (Agence Fédérale de contrôle nucléaire)</t>
  </si>
  <si>
    <t>Rue du Marquis</t>
  </si>
  <si>
    <t>6A</t>
  </si>
  <si>
    <t>BE 0254.487.220</t>
  </si>
  <si>
    <t>Londres</t>
  </si>
  <si>
    <t>UK</t>
  </si>
  <si>
    <t>EC4Y 0AN</t>
  </si>
  <si>
    <t>John Carpenter Houses, John Carpenter Street</t>
  </si>
  <si>
    <t>GB 756 4733 04</t>
  </si>
  <si>
    <t>Dublin 2</t>
  </si>
  <si>
    <t>IE</t>
  </si>
  <si>
    <t>GB 945 028 620</t>
  </si>
  <si>
    <t>Wainman Road</t>
  </si>
  <si>
    <t>PE2 7BU</t>
  </si>
  <si>
    <t>Peterborough</t>
  </si>
  <si>
    <t>Reetwerder</t>
  </si>
  <si>
    <t>Hamburg</t>
  </si>
  <si>
    <t>Ikaroslaan</t>
  </si>
  <si>
    <t>BE 0807.855.293</t>
  </si>
  <si>
    <t>Dublin 18</t>
  </si>
  <si>
    <t>13-15</t>
  </si>
  <si>
    <t>Broekstraat</t>
  </si>
  <si>
    <t>London Road</t>
  </si>
  <si>
    <t>Rue Godot de Mauroy</t>
  </si>
  <si>
    <t>Avenue Alexandre</t>
  </si>
  <si>
    <t>Boulevard de l'Impératrice</t>
  </si>
  <si>
    <t>Marnixlaan</t>
  </si>
  <si>
    <t>Rue du Marais</t>
  </si>
  <si>
    <t>Rue des Sapeurs Pompiers</t>
  </si>
  <si>
    <t>La Louvière</t>
  </si>
  <si>
    <t>Chicago</t>
  </si>
  <si>
    <t>Résidence de l'Amblève</t>
  </si>
  <si>
    <t>Limal BE</t>
  </si>
  <si>
    <t>BE659555755</t>
  </si>
  <si>
    <t xml:space="preserve">Av. Josep Tarradellas </t>
  </si>
  <si>
    <t>1° 6°</t>
  </si>
  <si>
    <t>Barcelone</t>
  </si>
  <si>
    <t>ES</t>
  </si>
  <si>
    <t>Richmond</t>
  </si>
  <si>
    <t>BOULEVARD DU ROI ALBERT II</t>
  </si>
  <si>
    <t>Bld Bischoffsheim</t>
  </si>
  <si>
    <t>BV</t>
  </si>
  <si>
    <t>Rue Kellermann</t>
  </si>
  <si>
    <t>Roubaix</t>
  </si>
  <si>
    <t>80157 - 59053</t>
  </si>
  <si>
    <t>SAS</t>
  </si>
  <si>
    <t>FR22424761419</t>
  </si>
  <si>
    <t>Chaussée de la Hulpe</t>
  </si>
  <si>
    <t>BE 0407.622.902</t>
  </si>
  <si>
    <t>asbl</t>
  </si>
  <si>
    <t>BE 0506 916 555</t>
  </si>
  <si>
    <t>Boulevard Baudoin 1er</t>
  </si>
  <si>
    <t>Rue de la Brasserie</t>
  </si>
  <si>
    <t>Gerard Mercatorstraat</t>
  </si>
  <si>
    <t>Rue des Ecouffes</t>
  </si>
  <si>
    <t>Avenu de Sécheron</t>
  </si>
  <si>
    <t>Steenhoevestraat</t>
  </si>
  <si>
    <t>Haven 1053 Nieuwe Weg</t>
  </si>
  <si>
    <t>Place du Champ de Mars</t>
  </si>
  <si>
    <t>Rue Van Humbeek</t>
  </si>
  <si>
    <t>Bastion Tower, Place du Champ de Mars</t>
  </si>
  <si>
    <t>Ramsgate Court</t>
  </si>
  <si>
    <t>8A</t>
  </si>
  <si>
    <t>Greenhouse Bxl Berkenlaan</t>
  </si>
  <si>
    <t>Nantes</t>
  </si>
  <si>
    <t>Maastrichterstraat</t>
  </si>
  <si>
    <t>Bilzen</t>
  </si>
  <si>
    <t>BE0874031663</t>
  </si>
  <si>
    <t>Rivertside</t>
  </si>
  <si>
    <t>Namur</t>
  </si>
  <si>
    <t>Boulevard du Nord</t>
  </si>
  <si>
    <t>Avenue du Prince de Liège</t>
  </si>
  <si>
    <t>Hirschberg</t>
  </si>
  <si>
    <t>Chaussée de Bruxelles</t>
  </si>
  <si>
    <t>95B</t>
  </si>
  <si>
    <t>Lenniksebaan</t>
  </si>
  <si>
    <t>Rue Ilya Prigoginestraat</t>
  </si>
  <si>
    <t>Enghien</t>
  </si>
  <si>
    <t>Frasnes-Lez-Gosselies</t>
  </si>
  <si>
    <t xml:space="preserve">Goldbeckstrasse </t>
  </si>
  <si>
    <t>1/2</t>
  </si>
  <si>
    <t>Boulevard Anspach</t>
  </si>
  <si>
    <t>Vertou</t>
  </si>
  <si>
    <t>Route de la Robardière</t>
  </si>
  <si>
    <t>IL 60609</t>
  </si>
  <si>
    <t>W 35th Sreet, Suite 515</t>
  </si>
  <si>
    <t>Agaram road, Indira Nagar Selaiur</t>
  </si>
  <si>
    <t>Chennai</t>
  </si>
  <si>
    <t>Geldenaaksebann</t>
  </si>
  <si>
    <t>Rue du Fort d'Andoy</t>
  </si>
  <si>
    <t>Communication</t>
  </si>
  <si>
    <t>Taxes</t>
  </si>
  <si>
    <t>Loan</t>
  </si>
  <si>
    <t>Finance</t>
  </si>
  <si>
    <t>Office</t>
  </si>
  <si>
    <t>Interco</t>
  </si>
  <si>
    <t>Board</t>
  </si>
  <si>
    <t>ALLOB/JTA</t>
  </si>
  <si>
    <t>CB</t>
  </si>
  <si>
    <t>Dettes RW</t>
  </si>
  <si>
    <t>Dettes SPF</t>
  </si>
  <si>
    <t>Classe</t>
  </si>
  <si>
    <t>OBL NC</t>
  </si>
  <si>
    <t>PRET</t>
  </si>
  <si>
    <t>OBL CONV</t>
  </si>
  <si>
    <t>BULLET</t>
  </si>
  <si>
    <t>ABO</t>
  </si>
  <si>
    <t>PUBLIC</t>
  </si>
  <si>
    <t>Finsys Management SRPL</t>
  </si>
  <si>
    <t>STRATEGIE</t>
  </si>
  <si>
    <t>LITIGE</t>
  </si>
  <si>
    <t>BE 0832.117.270</t>
  </si>
  <si>
    <t>FR 74 478 453 038</t>
  </si>
  <si>
    <t>BE 0216.689.981</t>
  </si>
  <si>
    <t>Ville/commune</t>
  </si>
  <si>
    <t>BE 0884579424</t>
  </si>
  <si>
    <t>autre service fédéral</t>
  </si>
  <si>
    <t>BE 0404494849</t>
  </si>
  <si>
    <t>BE 0448.655.979</t>
  </si>
  <si>
    <t>BE 0462.975.357</t>
  </si>
  <si>
    <t>FR 498907740</t>
  </si>
  <si>
    <t>SASU</t>
  </si>
  <si>
    <t>BE 0431.088.289</t>
  </si>
  <si>
    <t>BE 0403.481.693</t>
  </si>
  <si>
    <t>BE 0461.195.012</t>
  </si>
  <si>
    <t>BE 0474.073.840</t>
  </si>
  <si>
    <t>BE 0465 015 822</t>
  </si>
  <si>
    <t>FR 751542051</t>
  </si>
  <si>
    <t>DK 19828131</t>
  </si>
  <si>
    <t>BE 0237.086.311</t>
  </si>
  <si>
    <t>société coopérative</t>
  </si>
  <si>
    <t>BE 0216.377.108</t>
  </si>
  <si>
    <t>BE 0859.906.087</t>
  </si>
  <si>
    <t>BE 0891.227.783</t>
  </si>
  <si>
    <t>BE 0420.329.902</t>
  </si>
  <si>
    <t>BE 0439.842.936</t>
  </si>
  <si>
    <t>BE 0472.015.856</t>
  </si>
  <si>
    <t>BE 0443.578.822</t>
  </si>
  <si>
    <t>LU 16559757</t>
  </si>
  <si>
    <t>BE 0406.796.224</t>
  </si>
  <si>
    <t>SE 556803429101</t>
  </si>
  <si>
    <t>AB</t>
  </si>
  <si>
    <t>BE 0444.518.039</t>
  </si>
  <si>
    <t>CHE 113305136</t>
  </si>
  <si>
    <t>AG</t>
  </si>
  <si>
    <t>BE 0406.478.993</t>
  </si>
  <si>
    <t>BE 0403.206.432</t>
  </si>
  <si>
    <t>BE 0242.100.122</t>
  </si>
  <si>
    <t>BE 0804.370.223</t>
  </si>
  <si>
    <t>Etablissement public</t>
  </si>
  <si>
    <t>FR 485316988</t>
  </si>
  <si>
    <t>Entrepreneur individuel</t>
  </si>
  <si>
    <t>BE 0544.279.965</t>
  </si>
  <si>
    <t>FR 324052570</t>
  </si>
  <si>
    <t>Plc</t>
  </si>
  <si>
    <t>IE 3668997OH</t>
  </si>
  <si>
    <t>Ltd</t>
  </si>
  <si>
    <t>BE 0407.214.017</t>
  </si>
  <si>
    <t>BE 0456.681.542</t>
  </si>
  <si>
    <t>GmbH</t>
  </si>
  <si>
    <t>IE 8201978R</t>
  </si>
  <si>
    <t>BE 0400.684.333</t>
  </si>
  <si>
    <t>GB 775766863</t>
  </si>
  <si>
    <t>FR 521988485</t>
  </si>
  <si>
    <t>BE 0876.616.318</t>
  </si>
  <si>
    <t>BE 0455.530.509</t>
  </si>
  <si>
    <t>BE 0771.824.149</t>
  </si>
  <si>
    <t>Société en commandite</t>
  </si>
  <si>
    <t>BE 0788.391.947</t>
  </si>
  <si>
    <t>BE 0542.741.724</t>
  </si>
  <si>
    <t>BE 0421.880.912</t>
  </si>
  <si>
    <t>BE 0443.344.834</t>
  </si>
  <si>
    <t>Personne physique</t>
  </si>
  <si>
    <t>CHE 466 865 487</t>
  </si>
  <si>
    <t>Sàrl</t>
  </si>
  <si>
    <t>BE 0417.226.296</t>
  </si>
  <si>
    <t>BE 0402.166.453</t>
  </si>
  <si>
    <t>BE 0477.750.635</t>
  </si>
  <si>
    <t>ESB62690391</t>
  </si>
  <si>
    <t>SL</t>
  </si>
  <si>
    <t>BE 0478.291.162</t>
  </si>
  <si>
    <t>BE 0525.998.534</t>
  </si>
  <si>
    <t>BE 0415.120.705</t>
  </si>
  <si>
    <t>FR 399223437</t>
  </si>
  <si>
    <t>SAI</t>
  </si>
  <si>
    <t>BE 0429.366.144</t>
  </si>
  <si>
    <t>FR 951803618</t>
  </si>
  <si>
    <t>BE 0403.049.945</t>
  </si>
  <si>
    <t>BE 0316.381.138</t>
  </si>
  <si>
    <t>Autorité de la Région wallonne</t>
  </si>
  <si>
    <t>BE 0308.357.159</t>
  </si>
  <si>
    <t>Service Public Fédéral</t>
  </si>
  <si>
    <t>BE 0436.338.662</t>
  </si>
  <si>
    <t>BE 0476571292</t>
  </si>
  <si>
    <t>DE 814522371</t>
  </si>
  <si>
    <t>BE 0843651263</t>
  </si>
  <si>
    <t>BE 0748767150</t>
  </si>
  <si>
    <t>BE 0803.261.750</t>
  </si>
  <si>
    <t>Inc</t>
  </si>
  <si>
    <t>FR 514630839</t>
  </si>
  <si>
    <t>PVT LTD</t>
  </si>
  <si>
    <t>BE 0403.593.343</t>
  </si>
  <si>
    <t>BE 0810.473.996</t>
  </si>
  <si>
    <t>INTERCO</t>
  </si>
  <si>
    <t>SALARIES</t>
  </si>
  <si>
    <t>Proposition</t>
  </si>
  <si>
    <t>Extraordinaire</t>
  </si>
  <si>
    <t>Ordinaire</t>
  </si>
  <si>
    <t xml:space="preserve">Délai </t>
  </si>
  <si>
    <t>delai</t>
  </si>
  <si>
    <t>associés</t>
  </si>
  <si>
    <t xml:space="preserve">associés </t>
  </si>
  <si>
    <t>N°</t>
  </si>
  <si>
    <t>TRES UTILE</t>
  </si>
  <si>
    <t>BAIL extra</t>
  </si>
  <si>
    <t>Warrant</t>
  </si>
  <si>
    <t>Da Vincilaan,</t>
  </si>
  <si>
    <t>9 9 / E6</t>
  </si>
  <si>
    <t xml:space="preserve">Rue Charles Plisnier </t>
  </si>
  <si>
    <t>Braine l'Alleud</t>
  </si>
  <si>
    <t>BE 0558 913 406</t>
  </si>
  <si>
    <t xml:space="preserve">Marsh </t>
  </si>
  <si>
    <t>Avenue Hermann-Debroux</t>
  </si>
  <si>
    <t>Brxelles</t>
  </si>
  <si>
    <t>BE 0403 276 906</t>
  </si>
  <si>
    <t>Assurance</t>
  </si>
  <si>
    <t>PWC</t>
  </si>
  <si>
    <t>Université Libre de Bruxelles (ULB)</t>
  </si>
  <si>
    <t>Av. F.D Roosevelts</t>
  </si>
  <si>
    <t>BE 0407.626.464</t>
  </si>
  <si>
    <t xml:space="preserve">Rue Granbonpré </t>
  </si>
  <si>
    <t>Mont-Saint-Guibert</t>
  </si>
  <si>
    <t>BE 0679.686.720</t>
  </si>
  <si>
    <t>The Clinical Company bvba</t>
  </si>
  <si>
    <t>Grauwmeer</t>
  </si>
  <si>
    <t>Leueven</t>
  </si>
  <si>
    <t>BE 0473.585.969</t>
  </si>
  <si>
    <t>bvba</t>
  </si>
  <si>
    <t>SUEZ - Sita Waste Services NV</t>
  </si>
  <si>
    <t>Lilsedijk</t>
  </si>
  <si>
    <t>Beerse</t>
  </si>
  <si>
    <t>BE 0428.531.449</t>
  </si>
  <si>
    <t>RLM Consulting Spr</t>
  </si>
  <si>
    <t>Chemin du Cyclotron</t>
  </si>
  <si>
    <t>Ottignies-Louvain-la-Neuve</t>
  </si>
  <si>
    <t>BE 0884.910.412</t>
  </si>
  <si>
    <t>Culliganlaan</t>
  </si>
  <si>
    <t>BE 0429,501.944</t>
  </si>
  <si>
    <t>Axa Belgium (WinBonus)</t>
  </si>
  <si>
    <t>Place du Trône</t>
  </si>
  <si>
    <t>BE 0404.483.367</t>
  </si>
  <si>
    <t>Total 0</t>
  </si>
  <si>
    <t>Total 1</t>
  </si>
  <si>
    <t>Total 2</t>
  </si>
  <si>
    <t>Total 3</t>
  </si>
  <si>
    <t>Total 4</t>
  </si>
  <si>
    <t>Total 5</t>
  </si>
  <si>
    <t>Total 6</t>
  </si>
  <si>
    <t>Total 7</t>
  </si>
  <si>
    <t>Total 8</t>
  </si>
  <si>
    <t>Total 9</t>
  </si>
  <si>
    <t>Total 10</t>
  </si>
  <si>
    <t>Total 11</t>
  </si>
  <si>
    <t>Non affecté</t>
  </si>
  <si>
    <t>Obligations non convertibles</t>
  </si>
  <si>
    <t>Obligations convertibles</t>
  </si>
  <si>
    <t>Prêt</t>
  </si>
  <si>
    <t>Bullet</t>
  </si>
  <si>
    <t>Bail extraordinaire</t>
  </si>
  <si>
    <t>Stratégique</t>
  </si>
  <si>
    <t>Accessoires travailleurs</t>
  </si>
  <si>
    <t>Trés utile</t>
  </si>
  <si>
    <t xml:space="preserve">Associé </t>
  </si>
  <si>
    <t>Du</t>
  </si>
  <si>
    <t>total</t>
  </si>
  <si>
    <t>31/12/2030 + 24 mois</t>
  </si>
  <si>
    <t>Payé endeans 5 ans</t>
  </si>
  <si>
    <t>Grand total</t>
  </si>
  <si>
    <t>Converti</t>
  </si>
  <si>
    <t>Sous total affecté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</si>
</sst>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F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FDFDF"/>
      </left>
      <right/>
      <top/>
      <bottom/>
      <diagonal/>
    </border>
    <border>
      <left/>
      <right/>
      <top style="medium">
        <color rgb="FFDDDDDD"/>
      </top>
      <bottom/>
      <diagonal/>
    </border>
    <border>
      <left style="medium">
        <color rgb="FFDFDFDF"/>
      </left>
      <right style="medium">
        <color rgb="FFDFDFDF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16" fillId="0" borderId="0" xfId="0" applyFont="1"/>
    <xf numFmtId="164" fontId="0" fillId="0" borderId="0" xfId="1" applyFont="1"/>
    <xf numFmtId="0" fontId="0" fillId="0" borderId="10" xfId="0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4" fontId="0" fillId="0" borderId="0" xfId="0" applyNumberFormat="1" applyAlignment="1">
      <alignment horizontal="right" vertical="top" wrapText="1"/>
    </xf>
    <xf numFmtId="0" fontId="18" fillId="33" borderId="11" xfId="0" applyFont="1" applyFill="1" applyBorder="1" applyAlignment="1">
      <alignment horizontal="left" vertical="center" wrapText="1"/>
    </xf>
    <xf numFmtId="0" fontId="19" fillId="33" borderId="11" xfId="0" applyFont="1" applyFill="1" applyBorder="1" applyAlignment="1">
      <alignment horizontal="left" vertical="top" wrapText="1"/>
    </xf>
    <xf numFmtId="14" fontId="0" fillId="0" borderId="0" xfId="0" applyNumberFormat="1"/>
    <xf numFmtId="14" fontId="19" fillId="33" borderId="11" xfId="0" applyNumberFormat="1" applyFont="1" applyFill="1" applyBorder="1" applyAlignment="1">
      <alignment horizontal="left" vertical="top" wrapText="1"/>
    </xf>
    <xf numFmtId="0" fontId="19" fillId="33" borderId="11" xfId="0" applyFont="1" applyFill="1" applyBorder="1" applyAlignment="1">
      <alignment horizontal="right" vertical="top" wrapText="1"/>
    </xf>
    <xf numFmtId="0" fontId="18" fillId="0" borderId="11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top" wrapText="1"/>
    </xf>
    <xf numFmtId="14" fontId="19" fillId="0" borderId="11" xfId="0" applyNumberFormat="1" applyFont="1" applyBorder="1" applyAlignment="1">
      <alignment horizontal="left" vertical="top" wrapText="1"/>
    </xf>
    <xf numFmtId="0" fontId="19" fillId="0" borderId="11" xfId="0" applyFont="1" applyBorder="1" applyAlignment="1">
      <alignment horizontal="right" vertical="top" wrapText="1"/>
    </xf>
    <xf numFmtId="4" fontId="19" fillId="33" borderId="11" xfId="0" applyNumberFormat="1" applyFont="1" applyFill="1" applyBorder="1" applyAlignment="1">
      <alignment horizontal="right" vertical="top" wrapText="1"/>
    </xf>
    <xf numFmtId="4" fontId="19" fillId="0" borderId="11" xfId="0" applyNumberFormat="1" applyFont="1" applyBorder="1" applyAlignment="1">
      <alignment horizontal="right" vertical="top" wrapText="1"/>
    </xf>
    <xf numFmtId="3" fontId="19" fillId="0" borderId="11" xfId="0" applyNumberFormat="1" applyFont="1" applyBorder="1" applyAlignment="1">
      <alignment horizontal="left" vertical="top" wrapText="1"/>
    </xf>
    <xf numFmtId="3" fontId="19" fillId="33" borderId="11" xfId="0" applyNumberFormat="1" applyFont="1" applyFill="1" applyBorder="1" applyAlignment="1">
      <alignment horizontal="left" vertical="top" wrapText="1"/>
    </xf>
    <xf numFmtId="17" fontId="19" fillId="0" borderId="11" xfId="0" applyNumberFormat="1" applyFont="1" applyBorder="1" applyAlignment="1">
      <alignment horizontal="left" vertical="top" wrapText="1"/>
    </xf>
    <xf numFmtId="17" fontId="19" fillId="33" borderId="11" xfId="0" applyNumberFormat="1" applyFont="1" applyFill="1" applyBorder="1" applyAlignment="1">
      <alignment horizontal="left" vertical="top" wrapText="1"/>
    </xf>
    <xf numFmtId="14" fontId="16" fillId="0" borderId="0" xfId="0" applyNumberFormat="1" applyFont="1"/>
    <xf numFmtId="164" fontId="16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16" fillId="34" borderId="0" xfId="0" applyFont="1" applyFill="1"/>
    <xf numFmtId="0" fontId="0" fillId="35" borderId="0" xfId="0" applyFill="1"/>
    <xf numFmtId="0" fontId="16" fillId="35" borderId="0" xfId="0" applyFont="1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42" borderId="0" xfId="0" applyFill="1"/>
    <xf numFmtId="0" fontId="0" fillId="43" borderId="0" xfId="0" applyFill="1"/>
    <xf numFmtId="0" fontId="0" fillId="44" borderId="0" xfId="0" applyFill="1"/>
    <xf numFmtId="164" fontId="0" fillId="45" borderId="0" xfId="1" applyFont="1" applyFill="1"/>
    <xf numFmtId="0" fontId="0" fillId="45" borderId="0" xfId="0" applyFill="1"/>
    <xf numFmtId="0" fontId="16" fillId="45" borderId="0" xfId="0" applyFont="1" applyFill="1"/>
    <xf numFmtId="0" fontId="0" fillId="45" borderId="0" xfId="0" applyFill="1" applyAlignment="1">
      <alignment horizontal="right"/>
    </xf>
    <xf numFmtId="43" fontId="0" fillId="45" borderId="0" xfId="0" applyNumberFormat="1" applyFill="1"/>
    <xf numFmtId="0" fontId="0" fillId="45" borderId="0" xfId="0" applyFill="1" applyAlignment="1">
      <alignment horizontal="left"/>
    </xf>
    <xf numFmtId="0" fontId="14" fillId="45" borderId="0" xfId="0" applyFont="1" applyFill="1"/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0" fillId="0" borderId="0" xfId="0" applyAlignment="1">
      <alignment horizontal="left" vertical="top"/>
    </xf>
    <xf numFmtId="16" fontId="0" fillId="0" borderId="0" xfId="0" quotePrefix="1" applyNumberFormat="1"/>
    <xf numFmtId="0" fontId="16" fillId="0" borderId="13" xfId="0" applyFont="1" applyBorder="1"/>
    <xf numFmtId="0" fontId="16" fillId="34" borderId="14" xfId="0" applyFont="1" applyFill="1" applyBorder="1"/>
    <xf numFmtId="0" fontId="16" fillId="0" borderId="14" xfId="0" applyFont="1" applyBorder="1"/>
    <xf numFmtId="0" fontId="16" fillId="0" borderId="15" xfId="0" applyFont="1" applyBorder="1"/>
    <xf numFmtId="0" fontId="0" fillId="45" borderId="16" xfId="0" applyFill="1" applyBorder="1"/>
    <xf numFmtId="0" fontId="0" fillId="45" borderId="0" xfId="0" applyFill="1" applyBorder="1"/>
    <xf numFmtId="164" fontId="0" fillId="0" borderId="17" xfId="1" applyFont="1" applyFill="1" applyBorder="1"/>
    <xf numFmtId="0" fontId="16" fillId="45" borderId="16" xfId="0" applyFont="1" applyFill="1" applyBorder="1"/>
    <xf numFmtId="44" fontId="0" fillId="0" borderId="17" xfId="43" applyFont="1" applyFill="1" applyBorder="1"/>
    <xf numFmtId="9" fontId="0" fillId="45" borderId="0" xfId="0" applyNumberFormat="1" applyFill="1" applyBorder="1"/>
    <xf numFmtId="9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45" borderId="0" xfId="0" applyFill="1" applyBorder="1" applyAlignment="1">
      <alignment horizontal="left"/>
    </xf>
    <xf numFmtId="0" fontId="0" fillId="0" borderId="16" xfId="0" applyBorder="1"/>
    <xf numFmtId="0" fontId="16" fillId="0" borderId="16" xfId="0" applyFont="1" applyBorder="1"/>
    <xf numFmtId="44" fontId="0" fillId="0" borderId="17" xfId="43" applyFont="1" applyBorder="1"/>
    <xf numFmtId="0" fontId="16" fillId="0" borderId="18" xfId="0" applyFont="1" applyBorder="1"/>
    <xf numFmtId="0" fontId="0" fillId="0" borderId="19" xfId="0" applyBorder="1"/>
    <xf numFmtId="44" fontId="0" fillId="0" borderId="20" xfId="43" applyFont="1" applyBorder="1"/>
    <xf numFmtId="0" fontId="0" fillId="45" borderId="13" xfId="0" applyFill="1" applyBorder="1"/>
    <xf numFmtId="0" fontId="0" fillId="45" borderId="14" xfId="0" applyFill="1" applyBorder="1"/>
    <xf numFmtId="44" fontId="0" fillId="0" borderId="15" xfId="43" applyFont="1" applyFill="1" applyBorder="1"/>
    <xf numFmtId="0" fontId="0" fillId="45" borderId="18" xfId="0" applyFill="1" applyBorder="1"/>
    <xf numFmtId="9" fontId="0" fillId="45" borderId="19" xfId="0" applyNumberFormat="1" applyFill="1" applyBorder="1"/>
    <xf numFmtId="0" fontId="0" fillId="45" borderId="19" xfId="0" applyFill="1" applyBorder="1"/>
    <xf numFmtId="44" fontId="0" fillId="0" borderId="20" xfId="43" applyFont="1" applyFill="1" applyBorder="1"/>
    <xf numFmtId="9" fontId="0" fillId="45" borderId="14" xfId="0" applyNumberFormat="1" applyFill="1" applyBorder="1"/>
    <xf numFmtId="0" fontId="0" fillId="0" borderId="13" xfId="0" applyBorder="1"/>
    <xf numFmtId="9" fontId="0" fillId="0" borderId="14" xfId="0" applyNumberFormat="1" applyBorder="1"/>
    <xf numFmtId="0" fontId="0" fillId="0" borderId="14" xfId="0" applyBorder="1"/>
    <xf numFmtId="0" fontId="0" fillId="0" borderId="18" xfId="0" applyBorder="1"/>
    <xf numFmtId="9" fontId="0" fillId="0" borderId="19" xfId="0" applyNumberFormat="1" applyBorder="1"/>
    <xf numFmtId="0" fontId="0" fillId="0" borderId="19" xfId="0" applyBorder="1" applyAlignment="1">
      <alignment horizontal="left"/>
    </xf>
    <xf numFmtId="44" fontId="0" fillId="0" borderId="17" xfId="0" applyNumberFormat="1" applyBorder="1"/>
    <xf numFmtId="0" fontId="0" fillId="0" borderId="17" xfId="0" applyBorder="1"/>
    <xf numFmtId="0" fontId="0" fillId="0" borderId="22" xfId="0" applyBorder="1"/>
    <xf numFmtId="0" fontId="0" fillId="0" borderId="23" xfId="0" applyBorder="1"/>
    <xf numFmtId="0" fontId="0" fillId="0" borderId="21" xfId="0" applyBorder="1"/>
    <xf numFmtId="44" fontId="0" fillId="0" borderId="24" xfId="0" applyNumberFormat="1" applyBorder="1"/>
    <xf numFmtId="0" fontId="0" fillId="0" borderId="24" xfId="0" applyBorder="1"/>
    <xf numFmtId="44" fontId="0" fillId="0" borderId="16" xfId="0" applyNumberFormat="1" applyBorder="1"/>
    <xf numFmtId="44" fontId="0" fillId="0" borderId="0" xfId="0" applyNumberFormat="1"/>
    <xf numFmtId="0" fontId="0" fillId="0" borderId="0" xfId="0" applyFill="1" applyBorder="1"/>
    <xf numFmtId="44" fontId="0" fillId="0" borderId="21" xfId="0" applyNumberFormat="1" applyBorder="1"/>
    <xf numFmtId="44" fontId="0" fillId="0" borderId="23" xfId="0" applyNumberFormat="1" applyBorder="1"/>
    <xf numFmtId="44" fontId="0" fillId="0" borderId="22" xfId="0" applyNumberFormat="1" applyBorder="1"/>
    <xf numFmtId="0" fontId="16" fillId="0" borderId="12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</cellXfs>
  <cellStyles count="44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Entrée" xfId="10" builtinId="20" customBuiltin="1"/>
    <cellStyle name="Insatisfaisant" xfId="8" builtinId="27" customBuiltin="1"/>
    <cellStyle name="Milliers" xfId="1" builtinId="3"/>
    <cellStyle name="Monétaire" xfId="43" builtinId="4"/>
    <cellStyle name="Neutre" xfId="9" builtinId="28" customBuiltin="1"/>
    <cellStyle name="Normal" xfId="0" builtinId="0"/>
    <cellStyle name="Note" xfId="16" builtinId="10" customBuiltin="1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8ED973"/>
      <color rgb="FFFFFF66"/>
      <color rgb="FFDAF2D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254000</xdr:colOff>
      <xdr:row>3</xdr:row>
      <xdr:rowOff>266700</xdr:rowOff>
    </xdr:to>
    <xdr:sp macro="" textlink="">
      <xdr:nvSpPr>
        <xdr:cNvPr id="2049" name="Control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254000</xdr:colOff>
      <xdr:row>4</xdr:row>
      <xdr:rowOff>266700</xdr:rowOff>
    </xdr:to>
    <xdr:sp macro="" textlink="">
      <xdr:nvSpPr>
        <xdr:cNvPr id="2050" name="Control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254000</xdr:colOff>
      <xdr:row>5</xdr:row>
      <xdr:rowOff>266700</xdr:rowOff>
    </xdr:to>
    <xdr:sp macro="" textlink="">
      <xdr:nvSpPr>
        <xdr:cNvPr id="2051" name="Control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300-00000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254000</xdr:colOff>
      <xdr:row>6</xdr:row>
      <xdr:rowOff>266700</xdr:rowOff>
    </xdr:to>
    <xdr:sp macro="" textlink="">
      <xdr:nvSpPr>
        <xdr:cNvPr id="2052" name="Control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3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254000</xdr:colOff>
      <xdr:row>7</xdr:row>
      <xdr:rowOff>266700</xdr:rowOff>
    </xdr:to>
    <xdr:sp macro="" textlink="">
      <xdr:nvSpPr>
        <xdr:cNvPr id="2053" name="Control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3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254000</xdr:colOff>
      <xdr:row>8</xdr:row>
      <xdr:rowOff>266700</xdr:rowOff>
    </xdr:to>
    <xdr:sp macro="" textlink="">
      <xdr:nvSpPr>
        <xdr:cNvPr id="2054" name="Control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3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254000</xdr:colOff>
      <xdr:row>9</xdr:row>
      <xdr:rowOff>266700</xdr:rowOff>
    </xdr:to>
    <xdr:sp macro="" textlink="">
      <xdr:nvSpPr>
        <xdr:cNvPr id="2055" name="Control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3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254000</xdr:colOff>
      <xdr:row>10</xdr:row>
      <xdr:rowOff>266700</xdr:rowOff>
    </xdr:to>
    <xdr:sp macro="" textlink="">
      <xdr:nvSpPr>
        <xdr:cNvPr id="2056" name="Control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3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254000</xdr:colOff>
      <xdr:row>11</xdr:row>
      <xdr:rowOff>266700</xdr:rowOff>
    </xdr:to>
    <xdr:sp macro="" textlink="">
      <xdr:nvSpPr>
        <xdr:cNvPr id="2057" name="Control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300-00000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254000</xdr:colOff>
      <xdr:row>12</xdr:row>
      <xdr:rowOff>266700</xdr:rowOff>
    </xdr:to>
    <xdr:sp macro="" textlink="">
      <xdr:nvSpPr>
        <xdr:cNvPr id="2058" name="Control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3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254000</xdr:colOff>
      <xdr:row>13</xdr:row>
      <xdr:rowOff>266700</xdr:rowOff>
    </xdr:to>
    <xdr:sp macro="" textlink="">
      <xdr:nvSpPr>
        <xdr:cNvPr id="2059" name="Control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3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254000</xdr:colOff>
      <xdr:row>14</xdr:row>
      <xdr:rowOff>266700</xdr:rowOff>
    </xdr:to>
    <xdr:sp macro="" textlink="">
      <xdr:nvSpPr>
        <xdr:cNvPr id="2060" name="Control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300-00000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254000</xdr:colOff>
      <xdr:row>15</xdr:row>
      <xdr:rowOff>266700</xdr:rowOff>
    </xdr:to>
    <xdr:sp macro="" textlink="">
      <xdr:nvSpPr>
        <xdr:cNvPr id="2061" name="Control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3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254000</xdr:colOff>
      <xdr:row>16</xdr:row>
      <xdr:rowOff>266700</xdr:rowOff>
    </xdr:to>
    <xdr:sp macro="" textlink="">
      <xdr:nvSpPr>
        <xdr:cNvPr id="2062" name="Control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3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254000</xdr:colOff>
      <xdr:row>17</xdr:row>
      <xdr:rowOff>266700</xdr:rowOff>
    </xdr:to>
    <xdr:sp macro="" textlink="">
      <xdr:nvSpPr>
        <xdr:cNvPr id="2063" name="Control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3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254000</xdr:colOff>
      <xdr:row>18</xdr:row>
      <xdr:rowOff>266700</xdr:rowOff>
    </xdr:to>
    <xdr:sp macro="" textlink="">
      <xdr:nvSpPr>
        <xdr:cNvPr id="2064" name="Control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3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254000</xdr:colOff>
      <xdr:row>19</xdr:row>
      <xdr:rowOff>266700</xdr:rowOff>
    </xdr:to>
    <xdr:sp macro="" textlink="">
      <xdr:nvSpPr>
        <xdr:cNvPr id="2065" name="Control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3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254000</xdr:colOff>
      <xdr:row>20</xdr:row>
      <xdr:rowOff>266700</xdr:rowOff>
    </xdr:to>
    <xdr:sp macro="" textlink="">
      <xdr:nvSpPr>
        <xdr:cNvPr id="2066" name="Control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3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254000</xdr:colOff>
      <xdr:row>21</xdr:row>
      <xdr:rowOff>266700</xdr:rowOff>
    </xdr:to>
    <xdr:sp macro="" textlink="">
      <xdr:nvSpPr>
        <xdr:cNvPr id="2067" name="Control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3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254000</xdr:colOff>
      <xdr:row>22</xdr:row>
      <xdr:rowOff>266700</xdr:rowOff>
    </xdr:to>
    <xdr:sp macro="" textlink="">
      <xdr:nvSpPr>
        <xdr:cNvPr id="2068" name="Control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3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254000</xdr:colOff>
      <xdr:row>23</xdr:row>
      <xdr:rowOff>266700</xdr:rowOff>
    </xdr:to>
    <xdr:sp macro="" textlink="">
      <xdr:nvSpPr>
        <xdr:cNvPr id="2069" name="Control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3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254000</xdr:colOff>
      <xdr:row>24</xdr:row>
      <xdr:rowOff>266700</xdr:rowOff>
    </xdr:to>
    <xdr:sp macro="" textlink="">
      <xdr:nvSpPr>
        <xdr:cNvPr id="2070" name="Control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3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254000</xdr:colOff>
      <xdr:row>25</xdr:row>
      <xdr:rowOff>266700</xdr:rowOff>
    </xdr:to>
    <xdr:sp macro="" textlink="">
      <xdr:nvSpPr>
        <xdr:cNvPr id="2071" name="Control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3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254000</xdr:colOff>
      <xdr:row>26</xdr:row>
      <xdr:rowOff>266700</xdr:rowOff>
    </xdr:to>
    <xdr:sp macro="" textlink="">
      <xdr:nvSpPr>
        <xdr:cNvPr id="2072" name="Control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3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254000</xdr:colOff>
      <xdr:row>26</xdr:row>
      <xdr:rowOff>266700</xdr:rowOff>
    </xdr:to>
    <xdr:sp macro="" textlink="">
      <xdr:nvSpPr>
        <xdr:cNvPr id="2073" name="Control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3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254000</xdr:colOff>
      <xdr:row>27</xdr:row>
      <xdr:rowOff>266700</xdr:rowOff>
    </xdr:to>
    <xdr:sp macro="" textlink="">
      <xdr:nvSpPr>
        <xdr:cNvPr id="2074" name="Control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3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254000</xdr:colOff>
      <xdr:row>28</xdr:row>
      <xdr:rowOff>266700</xdr:rowOff>
    </xdr:to>
    <xdr:sp macro="" textlink="">
      <xdr:nvSpPr>
        <xdr:cNvPr id="2075" name="Control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3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254000</xdr:colOff>
      <xdr:row>29</xdr:row>
      <xdr:rowOff>266700</xdr:rowOff>
    </xdr:to>
    <xdr:sp macro="" textlink="">
      <xdr:nvSpPr>
        <xdr:cNvPr id="2076" name="Control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3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254000</xdr:colOff>
      <xdr:row>30</xdr:row>
      <xdr:rowOff>266700</xdr:rowOff>
    </xdr:to>
    <xdr:sp macro="" textlink="">
      <xdr:nvSpPr>
        <xdr:cNvPr id="2077" name="Control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3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254000</xdr:colOff>
      <xdr:row>31</xdr:row>
      <xdr:rowOff>266700</xdr:rowOff>
    </xdr:to>
    <xdr:sp macro="" textlink="">
      <xdr:nvSpPr>
        <xdr:cNvPr id="2078" name="Control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3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254000</xdr:colOff>
      <xdr:row>32</xdr:row>
      <xdr:rowOff>266700</xdr:rowOff>
    </xdr:to>
    <xdr:sp macro="" textlink="">
      <xdr:nvSpPr>
        <xdr:cNvPr id="2079" name="Control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3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254000</xdr:colOff>
      <xdr:row>33</xdr:row>
      <xdr:rowOff>266700</xdr:rowOff>
    </xdr:to>
    <xdr:sp macro="" textlink="">
      <xdr:nvSpPr>
        <xdr:cNvPr id="2080" name="Control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3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254000</xdr:colOff>
      <xdr:row>34</xdr:row>
      <xdr:rowOff>266700</xdr:rowOff>
    </xdr:to>
    <xdr:sp macro="" textlink="">
      <xdr:nvSpPr>
        <xdr:cNvPr id="2081" name="Control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3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254000</xdr:colOff>
      <xdr:row>35</xdr:row>
      <xdr:rowOff>266700</xdr:rowOff>
    </xdr:to>
    <xdr:sp macro="" textlink="">
      <xdr:nvSpPr>
        <xdr:cNvPr id="2082" name="Control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3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254000</xdr:colOff>
      <xdr:row>36</xdr:row>
      <xdr:rowOff>266700</xdr:rowOff>
    </xdr:to>
    <xdr:sp macro="" textlink="">
      <xdr:nvSpPr>
        <xdr:cNvPr id="2083" name="Control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3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254000</xdr:colOff>
      <xdr:row>37</xdr:row>
      <xdr:rowOff>266700</xdr:rowOff>
    </xdr:to>
    <xdr:sp macro="" textlink="">
      <xdr:nvSpPr>
        <xdr:cNvPr id="2084" name="Control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3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254000</xdr:colOff>
      <xdr:row>38</xdr:row>
      <xdr:rowOff>266700</xdr:rowOff>
    </xdr:to>
    <xdr:sp macro="" textlink="">
      <xdr:nvSpPr>
        <xdr:cNvPr id="2085" name="Control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3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254000</xdr:colOff>
      <xdr:row>39</xdr:row>
      <xdr:rowOff>266700</xdr:rowOff>
    </xdr:to>
    <xdr:sp macro="" textlink="">
      <xdr:nvSpPr>
        <xdr:cNvPr id="2086" name="Control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3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254000</xdr:colOff>
      <xdr:row>40</xdr:row>
      <xdr:rowOff>266700</xdr:rowOff>
    </xdr:to>
    <xdr:sp macro="" textlink="">
      <xdr:nvSpPr>
        <xdr:cNvPr id="2087" name="Control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3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254000</xdr:colOff>
      <xdr:row>41</xdr:row>
      <xdr:rowOff>266700</xdr:rowOff>
    </xdr:to>
    <xdr:sp macro="" textlink="">
      <xdr:nvSpPr>
        <xdr:cNvPr id="2088" name="Control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3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254000</xdr:colOff>
      <xdr:row>42</xdr:row>
      <xdr:rowOff>266700</xdr:rowOff>
    </xdr:to>
    <xdr:sp macro="" textlink="">
      <xdr:nvSpPr>
        <xdr:cNvPr id="2089" name="Control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3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254000</xdr:colOff>
      <xdr:row>43</xdr:row>
      <xdr:rowOff>266700</xdr:rowOff>
    </xdr:to>
    <xdr:sp macro="" textlink="">
      <xdr:nvSpPr>
        <xdr:cNvPr id="2090" name="Control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3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254000</xdr:colOff>
      <xdr:row>44</xdr:row>
      <xdr:rowOff>266700</xdr:rowOff>
    </xdr:to>
    <xdr:sp macro="" textlink="">
      <xdr:nvSpPr>
        <xdr:cNvPr id="2091" name="Control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3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254000</xdr:colOff>
      <xdr:row>45</xdr:row>
      <xdr:rowOff>266700</xdr:rowOff>
    </xdr:to>
    <xdr:sp macro="" textlink="">
      <xdr:nvSpPr>
        <xdr:cNvPr id="2092" name="Control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3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254000</xdr:colOff>
      <xdr:row>46</xdr:row>
      <xdr:rowOff>266700</xdr:rowOff>
    </xdr:to>
    <xdr:sp macro="" textlink="">
      <xdr:nvSpPr>
        <xdr:cNvPr id="2093" name="Control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3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254000</xdr:colOff>
      <xdr:row>47</xdr:row>
      <xdr:rowOff>266700</xdr:rowOff>
    </xdr:to>
    <xdr:sp macro="" textlink="">
      <xdr:nvSpPr>
        <xdr:cNvPr id="2094" name="Control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3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254000</xdr:colOff>
      <xdr:row>48</xdr:row>
      <xdr:rowOff>266700</xdr:rowOff>
    </xdr:to>
    <xdr:sp macro="" textlink="">
      <xdr:nvSpPr>
        <xdr:cNvPr id="2095" name="Control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3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254000</xdr:colOff>
      <xdr:row>49</xdr:row>
      <xdr:rowOff>266700</xdr:rowOff>
    </xdr:to>
    <xdr:sp macro="" textlink="">
      <xdr:nvSpPr>
        <xdr:cNvPr id="2096" name="Control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3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254000</xdr:colOff>
      <xdr:row>49</xdr:row>
      <xdr:rowOff>266700</xdr:rowOff>
    </xdr:to>
    <xdr:sp macro="" textlink="">
      <xdr:nvSpPr>
        <xdr:cNvPr id="2097" name="Control 49" hidden="1">
          <a:extLst>
            <a:ext uri="{63B3BB69-23CF-44E3-9099-C40C66FF867C}">
              <a14:compatExt xmlns:a14="http://schemas.microsoft.com/office/drawing/2010/main" spid="_x0000_s2097"/>
            </a:ext>
            <a:ext uri="{FF2B5EF4-FFF2-40B4-BE49-F238E27FC236}">
              <a16:creationId xmlns:a16="http://schemas.microsoft.com/office/drawing/2014/main" id="{00000000-0008-0000-0300-00003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254000</xdr:colOff>
      <xdr:row>50</xdr:row>
      <xdr:rowOff>266700</xdr:rowOff>
    </xdr:to>
    <xdr:sp macro="" textlink="">
      <xdr:nvSpPr>
        <xdr:cNvPr id="2098" name="Control 50" hidden="1">
          <a:extLst>
            <a:ext uri="{63B3BB69-23CF-44E3-9099-C40C66FF867C}">
              <a14:compatExt xmlns:a14="http://schemas.microsoft.com/office/drawing/2010/main" spid="_x0000_s2098"/>
            </a:ext>
            <a:ext uri="{FF2B5EF4-FFF2-40B4-BE49-F238E27FC236}">
              <a16:creationId xmlns:a16="http://schemas.microsoft.com/office/drawing/2014/main" id="{00000000-0008-0000-0300-00003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254000</xdr:colOff>
      <xdr:row>51</xdr:row>
      <xdr:rowOff>266700</xdr:rowOff>
    </xdr:to>
    <xdr:sp macro="" textlink="">
      <xdr:nvSpPr>
        <xdr:cNvPr id="2099" name="Control 51" hidden="1">
          <a:extLst>
            <a:ext uri="{63B3BB69-23CF-44E3-9099-C40C66FF867C}">
              <a14:compatExt xmlns:a14="http://schemas.microsoft.com/office/drawing/2010/main" spid="_x0000_s2099"/>
            </a:ext>
            <a:ext uri="{FF2B5EF4-FFF2-40B4-BE49-F238E27FC236}">
              <a16:creationId xmlns:a16="http://schemas.microsoft.com/office/drawing/2014/main" id="{00000000-0008-0000-0300-00003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254000</xdr:colOff>
      <xdr:row>52</xdr:row>
      <xdr:rowOff>266700</xdr:rowOff>
    </xdr:to>
    <xdr:sp macro="" textlink="">
      <xdr:nvSpPr>
        <xdr:cNvPr id="2100" name="Control 52" hidden="1">
          <a:extLst>
            <a:ext uri="{63B3BB69-23CF-44E3-9099-C40C66FF867C}">
              <a14:compatExt xmlns:a14="http://schemas.microsoft.com/office/drawing/2010/main" spid="_x0000_s2100"/>
            </a:ext>
            <a:ext uri="{FF2B5EF4-FFF2-40B4-BE49-F238E27FC236}">
              <a16:creationId xmlns:a16="http://schemas.microsoft.com/office/drawing/2014/main" id="{00000000-0008-0000-0300-00003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254000</xdr:colOff>
      <xdr:row>53</xdr:row>
      <xdr:rowOff>266700</xdr:rowOff>
    </xdr:to>
    <xdr:sp macro="" textlink="">
      <xdr:nvSpPr>
        <xdr:cNvPr id="2101" name="Control 53" hidden="1">
          <a:extLst>
            <a:ext uri="{63B3BB69-23CF-44E3-9099-C40C66FF867C}">
              <a14:compatExt xmlns:a14="http://schemas.microsoft.com/office/drawing/2010/main" spid="_x0000_s2101"/>
            </a:ext>
            <a:ext uri="{FF2B5EF4-FFF2-40B4-BE49-F238E27FC236}">
              <a16:creationId xmlns:a16="http://schemas.microsoft.com/office/drawing/2014/main" id="{00000000-0008-0000-0300-00003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254000</xdr:colOff>
      <xdr:row>54</xdr:row>
      <xdr:rowOff>266700</xdr:rowOff>
    </xdr:to>
    <xdr:sp macro="" textlink="">
      <xdr:nvSpPr>
        <xdr:cNvPr id="2102" name="Control 54" hidden="1">
          <a:extLst>
            <a:ext uri="{63B3BB69-23CF-44E3-9099-C40C66FF867C}">
              <a14:compatExt xmlns:a14="http://schemas.microsoft.com/office/drawing/2010/main" spid="_x0000_s2102"/>
            </a:ext>
            <a:ext uri="{FF2B5EF4-FFF2-40B4-BE49-F238E27FC236}">
              <a16:creationId xmlns:a16="http://schemas.microsoft.com/office/drawing/2014/main" id="{00000000-0008-0000-0300-00003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254000</xdr:colOff>
      <xdr:row>55</xdr:row>
      <xdr:rowOff>266700</xdr:rowOff>
    </xdr:to>
    <xdr:sp macro="" textlink="">
      <xdr:nvSpPr>
        <xdr:cNvPr id="2103" name="Control 55" hidden="1">
          <a:extLst>
            <a:ext uri="{63B3BB69-23CF-44E3-9099-C40C66FF867C}">
              <a14:compatExt xmlns:a14="http://schemas.microsoft.com/office/drawing/2010/main" spid="_x0000_s2103"/>
            </a:ext>
            <a:ext uri="{FF2B5EF4-FFF2-40B4-BE49-F238E27FC236}">
              <a16:creationId xmlns:a16="http://schemas.microsoft.com/office/drawing/2014/main" id="{00000000-0008-0000-0300-00003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254000</xdr:colOff>
      <xdr:row>56</xdr:row>
      <xdr:rowOff>266700</xdr:rowOff>
    </xdr:to>
    <xdr:sp macro="" textlink="">
      <xdr:nvSpPr>
        <xdr:cNvPr id="2104" name="Control 56" hidden="1">
          <a:extLst>
            <a:ext uri="{63B3BB69-23CF-44E3-9099-C40C66FF867C}">
              <a14:compatExt xmlns:a14="http://schemas.microsoft.com/office/drawing/2010/main" spid="_x0000_s2104"/>
            </a:ext>
            <a:ext uri="{FF2B5EF4-FFF2-40B4-BE49-F238E27FC236}">
              <a16:creationId xmlns:a16="http://schemas.microsoft.com/office/drawing/2014/main" id="{00000000-0008-0000-0300-00003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254000</xdr:colOff>
      <xdr:row>57</xdr:row>
      <xdr:rowOff>266700</xdr:rowOff>
    </xdr:to>
    <xdr:sp macro="" textlink="">
      <xdr:nvSpPr>
        <xdr:cNvPr id="2105" name="Control 57" hidden="1">
          <a:extLst>
            <a:ext uri="{63B3BB69-23CF-44E3-9099-C40C66FF867C}">
              <a14:compatExt xmlns:a14="http://schemas.microsoft.com/office/drawing/2010/main" spid="_x0000_s2105"/>
            </a:ext>
            <a:ext uri="{FF2B5EF4-FFF2-40B4-BE49-F238E27FC236}">
              <a16:creationId xmlns:a16="http://schemas.microsoft.com/office/drawing/2014/main" id="{00000000-0008-0000-0300-00003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254000</xdr:colOff>
      <xdr:row>58</xdr:row>
      <xdr:rowOff>266700</xdr:rowOff>
    </xdr:to>
    <xdr:sp macro="" textlink="">
      <xdr:nvSpPr>
        <xdr:cNvPr id="2106" name="Control 58" hidden="1">
          <a:extLst>
            <a:ext uri="{63B3BB69-23CF-44E3-9099-C40C66FF867C}">
              <a14:compatExt xmlns:a14="http://schemas.microsoft.com/office/drawing/2010/main" spid="_x0000_s2106"/>
            </a:ext>
            <a:ext uri="{FF2B5EF4-FFF2-40B4-BE49-F238E27FC236}">
              <a16:creationId xmlns:a16="http://schemas.microsoft.com/office/drawing/2014/main" id="{00000000-0008-0000-0300-00003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254000</xdr:colOff>
      <xdr:row>59</xdr:row>
      <xdr:rowOff>266700</xdr:rowOff>
    </xdr:to>
    <xdr:sp macro="" textlink="">
      <xdr:nvSpPr>
        <xdr:cNvPr id="2107" name="Control 59" hidden="1">
          <a:extLst>
            <a:ext uri="{63B3BB69-23CF-44E3-9099-C40C66FF867C}">
              <a14:compatExt xmlns:a14="http://schemas.microsoft.com/office/drawing/2010/main" spid="_x0000_s2107"/>
            </a:ext>
            <a:ext uri="{FF2B5EF4-FFF2-40B4-BE49-F238E27FC236}">
              <a16:creationId xmlns:a16="http://schemas.microsoft.com/office/drawing/2014/main" id="{00000000-0008-0000-0300-00003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254000</xdr:colOff>
      <xdr:row>60</xdr:row>
      <xdr:rowOff>266700</xdr:rowOff>
    </xdr:to>
    <xdr:sp macro="" textlink="">
      <xdr:nvSpPr>
        <xdr:cNvPr id="2108" name="Control 60" hidden="1">
          <a:extLst>
            <a:ext uri="{63B3BB69-23CF-44E3-9099-C40C66FF867C}">
              <a14:compatExt xmlns:a14="http://schemas.microsoft.com/office/drawing/2010/main" spid="_x0000_s2108"/>
            </a:ext>
            <a:ext uri="{FF2B5EF4-FFF2-40B4-BE49-F238E27FC236}">
              <a16:creationId xmlns:a16="http://schemas.microsoft.com/office/drawing/2014/main" id="{00000000-0008-0000-0300-00003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254000</xdr:colOff>
      <xdr:row>61</xdr:row>
      <xdr:rowOff>266700</xdr:rowOff>
    </xdr:to>
    <xdr:sp macro="" textlink="">
      <xdr:nvSpPr>
        <xdr:cNvPr id="2109" name="Control 61" hidden="1">
          <a:extLst>
            <a:ext uri="{63B3BB69-23CF-44E3-9099-C40C66FF867C}">
              <a14:compatExt xmlns:a14="http://schemas.microsoft.com/office/drawing/2010/main" spid="_x0000_s2109"/>
            </a:ext>
            <a:ext uri="{FF2B5EF4-FFF2-40B4-BE49-F238E27FC236}">
              <a16:creationId xmlns:a16="http://schemas.microsoft.com/office/drawing/2014/main" id="{00000000-0008-0000-0300-00003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254000</xdr:colOff>
      <xdr:row>62</xdr:row>
      <xdr:rowOff>266700</xdr:rowOff>
    </xdr:to>
    <xdr:sp macro="" textlink="">
      <xdr:nvSpPr>
        <xdr:cNvPr id="2110" name="Control 62" hidden="1">
          <a:extLst>
            <a:ext uri="{63B3BB69-23CF-44E3-9099-C40C66FF867C}">
              <a14:compatExt xmlns:a14="http://schemas.microsoft.com/office/drawing/2010/main" spid="_x0000_s2110"/>
            </a:ext>
            <a:ext uri="{FF2B5EF4-FFF2-40B4-BE49-F238E27FC236}">
              <a16:creationId xmlns:a16="http://schemas.microsoft.com/office/drawing/2014/main" id="{00000000-0008-0000-0300-00003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254000</xdr:colOff>
      <xdr:row>63</xdr:row>
      <xdr:rowOff>266700</xdr:rowOff>
    </xdr:to>
    <xdr:sp macro="" textlink="">
      <xdr:nvSpPr>
        <xdr:cNvPr id="2111" name="Control 63" hidden="1">
          <a:extLst>
            <a:ext uri="{63B3BB69-23CF-44E3-9099-C40C66FF867C}">
              <a14:compatExt xmlns:a14="http://schemas.microsoft.com/office/drawing/2010/main" spid="_x0000_s2111"/>
            </a:ext>
            <a:ext uri="{FF2B5EF4-FFF2-40B4-BE49-F238E27FC236}">
              <a16:creationId xmlns:a16="http://schemas.microsoft.com/office/drawing/2014/main" id="{00000000-0008-0000-0300-00003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254000</xdr:colOff>
      <xdr:row>64</xdr:row>
      <xdr:rowOff>266700</xdr:rowOff>
    </xdr:to>
    <xdr:sp macro="" textlink="">
      <xdr:nvSpPr>
        <xdr:cNvPr id="2112" name="Control 64" hidden="1">
          <a:extLst>
            <a:ext uri="{63B3BB69-23CF-44E3-9099-C40C66FF867C}">
              <a14:compatExt xmlns:a14="http://schemas.microsoft.com/office/drawing/2010/main" spid="_x0000_s2112"/>
            </a:ext>
            <a:ext uri="{FF2B5EF4-FFF2-40B4-BE49-F238E27FC236}">
              <a16:creationId xmlns:a16="http://schemas.microsoft.com/office/drawing/2014/main" id="{00000000-0008-0000-0300-00004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254000</xdr:colOff>
      <xdr:row>65</xdr:row>
      <xdr:rowOff>266700</xdr:rowOff>
    </xdr:to>
    <xdr:sp macro="" textlink="">
      <xdr:nvSpPr>
        <xdr:cNvPr id="2113" name="Control 65" hidden="1">
          <a:extLst>
            <a:ext uri="{63B3BB69-23CF-44E3-9099-C40C66FF867C}">
              <a14:compatExt xmlns:a14="http://schemas.microsoft.com/office/drawing/2010/main" spid="_x0000_s2113"/>
            </a:ext>
            <a:ext uri="{FF2B5EF4-FFF2-40B4-BE49-F238E27FC236}">
              <a16:creationId xmlns:a16="http://schemas.microsoft.com/office/drawing/2014/main" id="{00000000-0008-0000-0300-00004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254000</xdr:colOff>
      <xdr:row>66</xdr:row>
      <xdr:rowOff>266700</xdr:rowOff>
    </xdr:to>
    <xdr:sp macro="" textlink="">
      <xdr:nvSpPr>
        <xdr:cNvPr id="2114" name="Control 66" hidden="1">
          <a:extLst>
            <a:ext uri="{63B3BB69-23CF-44E3-9099-C40C66FF867C}">
              <a14:compatExt xmlns:a14="http://schemas.microsoft.com/office/drawing/2010/main" spid="_x0000_s2114"/>
            </a:ext>
            <a:ext uri="{FF2B5EF4-FFF2-40B4-BE49-F238E27FC236}">
              <a16:creationId xmlns:a16="http://schemas.microsoft.com/office/drawing/2014/main" id="{00000000-0008-0000-0300-00004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254000</xdr:colOff>
      <xdr:row>67</xdr:row>
      <xdr:rowOff>266700</xdr:rowOff>
    </xdr:to>
    <xdr:sp macro="" textlink="">
      <xdr:nvSpPr>
        <xdr:cNvPr id="2115" name="Control 67" hidden="1">
          <a:extLst>
            <a:ext uri="{63B3BB69-23CF-44E3-9099-C40C66FF867C}">
              <a14:compatExt xmlns:a14="http://schemas.microsoft.com/office/drawing/2010/main" spid="_x0000_s2115"/>
            </a:ext>
            <a:ext uri="{FF2B5EF4-FFF2-40B4-BE49-F238E27FC236}">
              <a16:creationId xmlns:a16="http://schemas.microsoft.com/office/drawing/2014/main" id="{00000000-0008-0000-0300-00004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254000</xdr:colOff>
      <xdr:row>68</xdr:row>
      <xdr:rowOff>266700</xdr:rowOff>
    </xdr:to>
    <xdr:sp macro="" textlink="">
      <xdr:nvSpPr>
        <xdr:cNvPr id="2116" name="Control 68" hidden="1">
          <a:extLst>
            <a:ext uri="{63B3BB69-23CF-44E3-9099-C40C66FF867C}">
              <a14:compatExt xmlns:a14="http://schemas.microsoft.com/office/drawing/2010/main" spid="_x0000_s2116"/>
            </a:ext>
            <a:ext uri="{FF2B5EF4-FFF2-40B4-BE49-F238E27FC236}">
              <a16:creationId xmlns:a16="http://schemas.microsoft.com/office/drawing/2014/main" id="{00000000-0008-0000-0300-00004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254000</xdr:colOff>
      <xdr:row>69</xdr:row>
      <xdr:rowOff>266700</xdr:rowOff>
    </xdr:to>
    <xdr:sp macro="" textlink="">
      <xdr:nvSpPr>
        <xdr:cNvPr id="2117" name="Control 69" hidden="1">
          <a:extLst>
            <a:ext uri="{63B3BB69-23CF-44E3-9099-C40C66FF867C}">
              <a14:compatExt xmlns:a14="http://schemas.microsoft.com/office/drawing/2010/main" spid="_x0000_s2117"/>
            </a:ext>
            <a:ext uri="{FF2B5EF4-FFF2-40B4-BE49-F238E27FC236}">
              <a16:creationId xmlns:a16="http://schemas.microsoft.com/office/drawing/2014/main" id="{00000000-0008-0000-0300-00004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254000</xdr:colOff>
      <xdr:row>70</xdr:row>
      <xdr:rowOff>266700</xdr:rowOff>
    </xdr:to>
    <xdr:sp macro="" textlink="">
      <xdr:nvSpPr>
        <xdr:cNvPr id="2118" name="Control 70" hidden="1">
          <a:extLst>
            <a:ext uri="{63B3BB69-23CF-44E3-9099-C40C66FF867C}">
              <a14:compatExt xmlns:a14="http://schemas.microsoft.com/office/drawing/2010/main" spid="_x0000_s2118"/>
            </a:ext>
            <a:ext uri="{FF2B5EF4-FFF2-40B4-BE49-F238E27FC236}">
              <a16:creationId xmlns:a16="http://schemas.microsoft.com/office/drawing/2014/main" id="{00000000-0008-0000-0300-00004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254000</xdr:colOff>
      <xdr:row>71</xdr:row>
      <xdr:rowOff>266700</xdr:rowOff>
    </xdr:to>
    <xdr:sp macro="" textlink="">
      <xdr:nvSpPr>
        <xdr:cNvPr id="2119" name="Control 71" hidden="1">
          <a:extLst>
            <a:ext uri="{63B3BB69-23CF-44E3-9099-C40C66FF867C}">
              <a14:compatExt xmlns:a14="http://schemas.microsoft.com/office/drawing/2010/main" spid="_x0000_s2119"/>
            </a:ext>
            <a:ext uri="{FF2B5EF4-FFF2-40B4-BE49-F238E27FC236}">
              <a16:creationId xmlns:a16="http://schemas.microsoft.com/office/drawing/2014/main" id="{00000000-0008-0000-0300-00004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254000</xdr:colOff>
      <xdr:row>72</xdr:row>
      <xdr:rowOff>266700</xdr:rowOff>
    </xdr:to>
    <xdr:sp macro="" textlink="">
      <xdr:nvSpPr>
        <xdr:cNvPr id="2120" name="Control 72" hidden="1">
          <a:extLst>
            <a:ext uri="{63B3BB69-23CF-44E3-9099-C40C66FF867C}">
              <a14:compatExt xmlns:a14="http://schemas.microsoft.com/office/drawing/2010/main" spid="_x0000_s2120"/>
            </a:ext>
            <a:ext uri="{FF2B5EF4-FFF2-40B4-BE49-F238E27FC236}">
              <a16:creationId xmlns:a16="http://schemas.microsoft.com/office/drawing/2014/main" id="{00000000-0008-0000-0300-00004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254000</xdr:colOff>
      <xdr:row>73</xdr:row>
      <xdr:rowOff>266700</xdr:rowOff>
    </xdr:to>
    <xdr:sp macro="" textlink="">
      <xdr:nvSpPr>
        <xdr:cNvPr id="2121" name="Control 73" hidden="1">
          <a:extLst>
            <a:ext uri="{63B3BB69-23CF-44E3-9099-C40C66FF867C}">
              <a14:compatExt xmlns:a14="http://schemas.microsoft.com/office/drawing/2010/main" spid="_x0000_s2121"/>
            </a:ext>
            <a:ext uri="{FF2B5EF4-FFF2-40B4-BE49-F238E27FC236}">
              <a16:creationId xmlns:a16="http://schemas.microsoft.com/office/drawing/2014/main" id="{00000000-0008-0000-0300-00004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254000</xdr:colOff>
      <xdr:row>74</xdr:row>
      <xdr:rowOff>266700</xdr:rowOff>
    </xdr:to>
    <xdr:sp macro="" textlink="">
      <xdr:nvSpPr>
        <xdr:cNvPr id="2122" name="Control 74" hidden="1">
          <a:extLst>
            <a:ext uri="{63B3BB69-23CF-44E3-9099-C40C66FF867C}">
              <a14:compatExt xmlns:a14="http://schemas.microsoft.com/office/drawing/2010/main" spid="_x0000_s2122"/>
            </a:ext>
            <a:ext uri="{FF2B5EF4-FFF2-40B4-BE49-F238E27FC236}">
              <a16:creationId xmlns:a16="http://schemas.microsoft.com/office/drawing/2014/main" id="{00000000-0008-0000-0300-00004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254000</xdr:colOff>
      <xdr:row>75</xdr:row>
      <xdr:rowOff>266700</xdr:rowOff>
    </xdr:to>
    <xdr:sp macro="" textlink="">
      <xdr:nvSpPr>
        <xdr:cNvPr id="2123" name="Control 75" hidden="1">
          <a:extLst>
            <a:ext uri="{63B3BB69-23CF-44E3-9099-C40C66FF867C}">
              <a14:compatExt xmlns:a14="http://schemas.microsoft.com/office/drawing/2010/main" spid="_x0000_s2123"/>
            </a:ext>
            <a:ext uri="{FF2B5EF4-FFF2-40B4-BE49-F238E27FC236}">
              <a16:creationId xmlns:a16="http://schemas.microsoft.com/office/drawing/2014/main" id="{00000000-0008-0000-0300-00004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254000</xdr:colOff>
      <xdr:row>76</xdr:row>
      <xdr:rowOff>266700</xdr:rowOff>
    </xdr:to>
    <xdr:sp macro="" textlink="">
      <xdr:nvSpPr>
        <xdr:cNvPr id="2124" name="Control 76" hidden="1">
          <a:extLst>
            <a:ext uri="{63B3BB69-23CF-44E3-9099-C40C66FF867C}">
              <a14:compatExt xmlns:a14="http://schemas.microsoft.com/office/drawing/2010/main" spid="_x0000_s2124"/>
            </a:ext>
            <a:ext uri="{FF2B5EF4-FFF2-40B4-BE49-F238E27FC236}">
              <a16:creationId xmlns:a16="http://schemas.microsoft.com/office/drawing/2014/main" id="{00000000-0008-0000-0300-00004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254000</xdr:colOff>
      <xdr:row>77</xdr:row>
      <xdr:rowOff>266700</xdr:rowOff>
    </xdr:to>
    <xdr:sp macro="" textlink="">
      <xdr:nvSpPr>
        <xdr:cNvPr id="2125" name="Control 77" hidden="1">
          <a:extLst>
            <a:ext uri="{63B3BB69-23CF-44E3-9099-C40C66FF867C}">
              <a14:compatExt xmlns:a14="http://schemas.microsoft.com/office/drawing/2010/main" spid="_x0000_s2125"/>
            </a:ext>
            <a:ext uri="{FF2B5EF4-FFF2-40B4-BE49-F238E27FC236}">
              <a16:creationId xmlns:a16="http://schemas.microsoft.com/office/drawing/2014/main" id="{00000000-0008-0000-0300-00004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254000</xdr:colOff>
      <xdr:row>78</xdr:row>
      <xdr:rowOff>266700</xdr:rowOff>
    </xdr:to>
    <xdr:sp macro="" textlink="">
      <xdr:nvSpPr>
        <xdr:cNvPr id="2126" name="Control 78" hidden="1">
          <a:extLst>
            <a:ext uri="{63B3BB69-23CF-44E3-9099-C40C66FF867C}">
              <a14:compatExt xmlns:a14="http://schemas.microsoft.com/office/drawing/2010/main" spid="_x0000_s2126"/>
            </a:ext>
            <a:ext uri="{FF2B5EF4-FFF2-40B4-BE49-F238E27FC236}">
              <a16:creationId xmlns:a16="http://schemas.microsoft.com/office/drawing/2014/main" id="{00000000-0008-0000-0300-00004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254000</xdr:colOff>
      <xdr:row>79</xdr:row>
      <xdr:rowOff>266700</xdr:rowOff>
    </xdr:to>
    <xdr:sp macro="" textlink="">
      <xdr:nvSpPr>
        <xdr:cNvPr id="2127" name="Control 79" hidden="1">
          <a:extLst>
            <a:ext uri="{63B3BB69-23CF-44E3-9099-C40C66FF867C}">
              <a14:compatExt xmlns:a14="http://schemas.microsoft.com/office/drawing/2010/main" spid="_x0000_s2127"/>
            </a:ext>
            <a:ext uri="{FF2B5EF4-FFF2-40B4-BE49-F238E27FC236}">
              <a16:creationId xmlns:a16="http://schemas.microsoft.com/office/drawing/2014/main" id="{00000000-0008-0000-0300-00004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254000</xdr:colOff>
      <xdr:row>80</xdr:row>
      <xdr:rowOff>266700</xdr:rowOff>
    </xdr:to>
    <xdr:sp macro="" textlink="">
      <xdr:nvSpPr>
        <xdr:cNvPr id="2128" name="Control 80" hidden="1">
          <a:extLst>
            <a:ext uri="{63B3BB69-23CF-44E3-9099-C40C66FF867C}">
              <a14:compatExt xmlns:a14="http://schemas.microsoft.com/office/drawing/2010/main" spid="_x0000_s2128"/>
            </a:ext>
            <a:ext uri="{FF2B5EF4-FFF2-40B4-BE49-F238E27FC236}">
              <a16:creationId xmlns:a16="http://schemas.microsoft.com/office/drawing/2014/main" id="{00000000-0008-0000-0300-00005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254000</xdr:colOff>
      <xdr:row>81</xdr:row>
      <xdr:rowOff>266700</xdr:rowOff>
    </xdr:to>
    <xdr:sp macro="" textlink="">
      <xdr:nvSpPr>
        <xdr:cNvPr id="2129" name="Control 81" hidden="1">
          <a:extLst>
            <a:ext uri="{63B3BB69-23CF-44E3-9099-C40C66FF867C}">
              <a14:compatExt xmlns:a14="http://schemas.microsoft.com/office/drawing/2010/main" spid="_x0000_s2129"/>
            </a:ext>
            <a:ext uri="{FF2B5EF4-FFF2-40B4-BE49-F238E27FC236}">
              <a16:creationId xmlns:a16="http://schemas.microsoft.com/office/drawing/2014/main" id="{00000000-0008-0000-0300-00005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254000</xdr:colOff>
      <xdr:row>82</xdr:row>
      <xdr:rowOff>266700</xdr:rowOff>
    </xdr:to>
    <xdr:sp macro="" textlink="">
      <xdr:nvSpPr>
        <xdr:cNvPr id="2130" name="Control 82" hidden="1">
          <a:extLst>
            <a:ext uri="{63B3BB69-23CF-44E3-9099-C40C66FF867C}">
              <a14:compatExt xmlns:a14="http://schemas.microsoft.com/office/drawing/2010/main" spid="_x0000_s2130"/>
            </a:ext>
            <a:ext uri="{FF2B5EF4-FFF2-40B4-BE49-F238E27FC236}">
              <a16:creationId xmlns:a16="http://schemas.microsoft.com/office/drawing/2014/main" id="{00000000-0008-0000-0300-00005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254000</xdr:colOff>
      <xdr:row>83</xdr:row>
      <xdr:rowOff>266700</xdr:rowOff>
    </xdr:to>
    <xdr:sp macro="" textlink="">
      <xdr:nvSpPr>
        <xdr:cNvPr id="2131" name="Control 83" hidden="1">
          <a:extLst>
            <a:ext uri="{63B3BB69-23CF-44E3-9099-C40C66FF867C}">
              <a14:compatExt xmlns:a14="http://schemas.microsoft.com/office/drawing/2010/main" spid="_x0000_s2131"/>
            </a:ext>
            <a:ext uri="{FF2B5EF4-FFF2-40B4-BE49-F238E27FC236}">
              <a16:creationId xmlns:a16="http://schemas.microsoft.com/office/drawing/2014/main" id="{00000000-0008-0000-0300-00005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254000</xdr:colOff>
      <xdr:row>84</xdr:row>
      <xdr:rowOff>266700</xdr:rowOff>
    </xdr:to>
    <xdr:sp macro="" textlink="">
      <xdr:nvSpPr>
        <xdr:cNvPr id="2132" name="Control 84" hidden="1">
          <a:extLst>
            <a:ext uri="{63B3BB69-23CF-44E3-9099-C40C66FF867C}">
              <a14:compatExt xmlns:a14="http://schemas.microsoft.com/office/drawing/2010/main" spid="_x0000_s2132"/>
            </a:ext>
            <a:ext uri="{FF2B5EF4-FFF2-40B4-BE49-F238E27FC236}">
              <a16:creationId xmlns:a16="http://schemas.microsoft.com/office/drawing/2014/main" id="{00000000-0008-0000-0300-00005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254000</xdr:colOff>
      <xdr:row>85</xdr:row>
      <xdr:rowOff>266700</xdr:rowOff>
    </xdr:to>
    <xdr:sp macro="" textlink="">
      <xdr:nvSpPr>
        <xdr:cNvPr id="2133" name="Control 85" hidden="1">
          <a:extLst>
            <a:ext uri="{63B3BB69-23CF-44E3-9099-C40C66FF867C}">
              <a14:compatExt xmlns:a14="http://schemas.microsoft.com/office/drawing/2010/main" spid="_x0000_s2133"/>
            </a:ext>
            <a:ext uri="{FF2B5EF4-FFF2-40B4-BE49-F238E27FC236}">
              <a16:creationId xmlns:a16="http://schemas.microsoft.com/office/drawing/2014/main" id="{00000000-0008-0000-0300-00005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254000</xdr:colOff>
      <xdr:row>86</xdr:row>
      <xdr:rowOff>266700</xdr:rowOff>
    </xdr:to>
    <xdr:sp macro="" textlink="">
      <xdr:nvSpPr>
        <xdr:cNvPr id="2134" name="Control 86" hidden="1">
          <a:extLst>
            <a:ext uri="{63B3BB69-23CF-44E3-9099-C40C66FF867C}">
              <a14:compatExt xmlns:a14="http://schemas.microsoft.com/office/drawing/2010/main" spid="_x0000_s2134"/>
            </a:ext>
            <a:ext uri="{FF2B5EF4-FFF2-40B4-BE49-F238E27FC236}">
              <a16:creationId xmlns:a16="http://schemas.microsoft.com/office/drawing/2014/main" id="{00000000-0008-0000-0300-00005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254000</xdr:colOff>
      <xdr:row>87</xdr:row>
      <xdr:rowOff>266700</xdr:rowOff>
    </xdr:to>
    <xdr:sp macro="" textlink="">
      <xdr:nvSpPr>
        <xdr:cNvPr id="2135" name="Control 87" hidden="1">
          <a:extLst>
            <a:ext uri="{63B3BB69-23CF-44E3-9099-C40C66FF867C}">
              <a14:compatExt xmlns:a14="http://schemas.microsoft.com/office/drawing/2010/main" spid="_x0000_s2135"/>
            </a:ext>
            <a:ext uri="{FF2B5EF4-FFF2-40B4-BE49-F238E27FC236}">
              <a16:creationId xmlns:a16="http://schemas.microsoft.com/office/drawing/2014/main" id="{00000000-0008-0000-0300-00005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254000</xdr:colOff>
      <xdr:row>88</xdr:row>
      <xdr:rowOff>266700</xdr:rowOff>
    </xdr:to>
    <xdr:sp macro="" textlink="">
      <xdr:nvSpPr>
        <xdr:cNvPr id="2136" name="Control 88" hidden="1">
          <a:extLst>
            <a:ext uri="{63B3BB69-23CF-44E3-9099-C40C66FF867C}">
              <a14:compatExt xmlns:a14="http://schemas.microsoft.com/office/drawing/2010/main" spid="_x0000_s2136"/>
            </a:ext>
            <a:ext uri="{FF2B5EF4-FFF2-40B4-BE49-F238E27FC236}">
              <a16:creationId xmlns:a16="http://schemas.microsoft.com/office/drawing/2014/main" id="{00000000-0008-0000-0300-00005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254000</xdr:colOff>
      <xdr:row>89</xdr:row>
      <xdr:rowOff>266700</xdr:rowOff>
    </xdr:to>
    <xdr:sp macro="" textlink="">
      <xdr:nvSpPr>
        <xdr:cNvPr id="2137" name="Control 89" hidden="1">
          <a:extLst>
            <a:ext uri="{63B3BB69-23CF-44E3-9099-C40C66FF867C}">
              <a14:compatExt xmlns:a14="http://schemas.microsoft.com/office/drawing/2010/main" spid="_x0000_s2137"/>
            </a:ext>
            <a:ext uri="{FF2B5EF4-FFF2-40B4-BE49-F238E27FC236}">
              <a16:creationId xmlns:a16="http://schemas.microsoft.com/office/drawing/2014/main" id="{00000000-0008-0000-0300-00005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254000</xdr:colOff>
      <xdr:row>90</xdr:row>
      <xdr:rowOff>266700</xdr:rowOff>
    </xdr:to>
    <xdr:sp macro="" textlink="">
      <xdr:nvSpPr>
        <xdr:cNvPr id="2138" name="Control 90" hidden="1">
          <a:extLst>
            <a:ext uri="{63B3BB69-23CF-44E3-9099-C40C66FF867C}">
              <a14:compatExt xmlns:a14="http://schemas.microsoft.com/office/drawing/2010/main" spid="_x0000_s2138"/>
            </a:ext>
            <a:ext uri="{FF2B5EF4-FFF2-40B4-BE49-F238E27FC236}">
              <a16:creationId xmlns:a16="http://schemas.microsoft.com/office/drawing/2014/main" id="{00000000-0008-0000-0300-00005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254000</xdr:colOff>
      <xdr:row>91</xdr:row>
      <xdr:rowOff>266700</xdr:rowOff>
    </xdr:to>
    <xdr:sp macro="" textlink="">
      <xdr:nvSpPr>
        <xdr:cNvPr id="2139" name="Control 91" hidden="1">
          <a:extLst>
            <a:ext uri="{63B3BB69-23CF-44E3-9099-C40C66FF867C}">
              <a14:compatExt xmlns:a14="http://schemas.microsoft.com/office/drawing/2010/main" spid="_x0000_s2139"/>
            </a:ext>
            <a:ext uri="{FF2B5EF4-FFF2-40B4-BE49-F238E27FC236}">
              <a16:creationId xmlns:a16="http://schemas.microsoft.com/office/drawing/2014/main" id="{00000000-0008-0000-0300-00005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254000</xdr:colOff>
      <xdr:row>92</xdr:row>
      <xdr:rowOff>266700</xdr:rowOff>
    </xdr:to>
    <xdr:sp macro="" textlink="">
      <xdr:nvSpPr>
        <xdr:cNvPr id="2140" name="Control 92" hidden="1">
          <a:extLst>
            <a:ext uri="{63B3BB69-23CF-44E3-9099-C40C66FF867C}">
              <a14:compatExt xmlns:a14="http://schemas.microsoft.com/office/drawing/2010/main" spid="_x0000_s2140"/>
            </a:ext>
            <a:ext uri="{FF2B5EF4-FFF2-40B4-BE49-F238E27FC236}">
              <a16:creationId xmlns:a16="http://schemas.microsoft.com/office/drawing/2014/main" id="{00000000-0008-0000-0300-00005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254000</xdr:colOff>
      <xdr:row>93</xdr:row>
      <xdr:rowOff>266700</xdr:rowOff>
    </xdr:to>
    <xdr:sp macro="" textlink="">
      <xdr:nvSpPr>
        <xdr:cNvPr id="2141" name="Control 93" hidden="1">
          <a:extLst>
            <a:ext uri="{63B3BB69-23CF-44E3-9099-C40C66FF867C}">
              <a14:compatExt xmlns:a14="http://schemas.microsoft.com/office/drawing/2010/main" spid="_x0000_s2141"/>
            </a:ext>
            <a:ext uri="{FF2B5EF4-FFF2-40B4-BE49-F238E27FC236}">
              <a16:creationId xmlns:a16="http://schemas.microsoft.com/office/drawing/2014/main" id="{00000000-0008-0000-0300-00005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254000</xdr:colOff>
      <xdr:row>94</xdr:row>
      <xdr:rowOff>266700</xdr:rowOff>
    </xdr:to>
    <xdr:sp macro="" textlink="">
      <xdr:nvSpPr>
        <xdr:cNvPr id="2142" name="Control 94" hidden="1">
          <a:extLst>
            <a:ext uri="{63B3BB69-23CF-44E3-9099-C40C66FF867C}">
              <a14:compatExt xmlns:a14="http://schemas.microsoft.com/office/drawing/2010/main" spid="_x0000_s2142"/>
            </a:ext>
            <a:ext uri="{FF2B5EF4-FFF2-40B4-BE49-F238E27FC236}">
              <a16:creationId xmlns:a16="http://schemas.microsoft.com/office/drawing/2014/main" id="{00000000-0008-0000-0300-00005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254000</xdr:colOff>
      <xdr:row>95</xdr:row>
      <xdr:rowOff>266700</xdr:rowOff>
    </xdr:to>
    <xdr:sp macro="" textlink="">
      <xdr:nvSpPr>
        <xdr:cNvPr id="2143" name="Control 95" hidden="1">
          <a:extLst>
            <a:ext uri="{63B3BB69-23CF-44E3-9099-C40C66FF867C}">
              <a14:compatExt xmlns:a14="http://schemas.microsoft.com/office/drawing/2010/main" spid="_x0000_s2143"/>
            </a:ext>
            <a:ext uri="{FF2B5EF4-FFF2-40B4-BE49-F238E27FC236}">
              <a16:creationId xmlns:a16="http://schemas.microsoft.com/office/drawing/2014/main" id="{00000000-0008-0000-0300-00005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254000</xdr:colOff>
      <xdr:row>96</xdr:row>
      <xdr:rowOff>266700</xdr:rowOff>
    </xdr:to>
    <xdr:sp macro="" textlink="">
      <xdr:nvSpPr>
        <xdr:cNvPr id="2144" name="Control 96" hidden="1">
          <a:extLst>
            <a:ext uri="{63B3BB69-23CF-44E3-9099-C40C66FF867C}">
              <a14:compatExt xmlns:a14="http://schemas.microsoft.com/office/drawing/2010/main" spid="_x0000_s2144"/>
            </a:ext>
            <a:ext uri="{FF2B5EF4-FFF2-40B4-BE49-F238E27FC236}">
              <a16:creationId xmlns:a16="http://schemas.microsoft.com/office/drawing/2014/main" id="{00000000-0008-0000-0300-00006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254000</xdr:colOff>
      <xdr:row>97</xdr:row>
      <xdr:rowOff>266700</xdr:rowOff>
    </xdr:to>
    <xdr:sp macro="" textlink="">
      <xdr:nvSpPr>
        <xdr:cNvPr id="2145" name="Control 97" hidden="1">
          <a:extLst>
            <a:ext uri="{63B3BB69-23CF-44E3-9099-C40C66FF867C}">
              <a14:compatExt xmlns:a14="http://schemas.microsoft.com/office/drawing/2010/main" spid="_x0000_s2145"/>
            </a:ext>
            <a:ext uri="{FF2B5EF4-FFF2-40B4-BE49-F238E27FC236}">
              <a16:creationId xmlns:a16="http://schemas.microsoft.com/office/drawing/2014/main" id="{00000000-0008-0000-0300-00006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254000</xdr:colOff>
      <xdr:row>98</xdr:row>
      <xdr:rowOff>266700</xdr:rowOff>
    </xdr:to>
    <xdr:sp macro="" textlink="">
      <xdr:nvSpPr>
        <xdr:cNvPr id="2146" name="Control 98" hidden="1">
          <a:extLst>
            <a:ext uri="{63B3BB69-23CF-44E3-9099-C40C66FF867C}">
              <a14:compatExt xmlns:a14="http://schemas.microsoft.com/office/drawing/2010/main" spid="_x0000_s2146"/>
            </a:ext>
            <a:ext uri="{FF2B5EF4-FFF2-40B4-BE49-F238E27FC236}">
              <a16:creationId xmlns:a16="http://schemas.microsoft.com/office/drawing/2014/main" id="{00000000-0008-0000-0300-00006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254000</xdr:colOff>
      <xdr:row>99</xdr:row>
      <xdr:rowOff>266700</xdr:rowOff>
    </xdr:to>
    <xdr:sp macro="" textlink="">
      <xdr:nvSpPr>
        <xdr:cNvPr id="2147" name="Control 99" hidden="1">
          <a:extLst>
            <a:ext uri="{63B3BB69-23CF-44E3-9099-C40C66FF867C}">
              <a14:compatExt xmlns:a14="http://schemas.microsoft.com/office/drawing/2010/main" spid="_x0000_s2147"/>
            </a:ext>
            <a:ext uri="{FF2B5EF4-FFF2-40B4-BE49-F238E27FC236}">
              <a16:creationId xmlns:a16="http://schemas.microsoft.com/office/drawing/2014/main" id="{00000000-0008-0000-0300-00006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254000</xdr:colOff>
      <xdr:row>100</xdr:row>
      <xdr:rowOff>266700</xdr:rowOff>
    </xdr:to>
    <xdr:sp macro="" textlink="">
      <xdr:nvSpPr>
        <xdr:cNvPr id="2148" name="Control 100" hidden="1">
          <a:extLst>
            <a:ext uri="{63B3BB69-23CF-44E3-9099-C40C66FF867C}">
              <a14:compatExt xmlns:a14="http://schemas.microsoft.com/office/drawing/2010/main" spid="_x0000_s2148"/>
            </a:ext>
            <a:ext uri="{FF2B5EF4-FFF2-40B4-BE49-F238E27FC236}">
              <a16:creationId xmlns:a16="http://schemas.microsoft.com/office/drawing/2014/main" id="{00000000-0008-0000-0300-00006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254000</xdr:colOff>
      <xdr:row>101</xdr:row>
      <xdr:rowOff>266700</xdr:rowOff>
    </xdr:to>
    <xdr:sp macro="" textlink="">
      <xdr:nvSpPr>
        <xdr:cNvPr id="2149" name="Control 101" hidden="1">
          <a:extLst>
            <a:ext uri="{63B3BB69-23CF-44E3-9099-C40C66FF867C}">
              <a14:compatExt xmlns:a14="http://schemas.microsoft.com/office/drawing/2010/main" spid="_x0000_s2149"/>
            </a:ext>
            <a:ext uri="{FF2B5EF4-FFF2-40B4-BE49-F238E27FC236}">
              <a16:creationId xmlns:a16="http://schemas.microsoft.com/office/drawing/2014/main" id="{00000000-0008-0000-0300-00006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254000</xdr:colOff>
      <xdr:row>102</xdr:row>
      <xdr:rowOff>266700</xdr:rowOff>
    </xdr:to>
    <xdr:sp macro="" textlink="">
      <xdr:nvSpPr>
        <xdr:cNvPr id="2150" name="Control 102" hidden="1">
          <a:extLst>
            <a:ext uri="{63B3BB69-23CF-44E3-9099-C40C66FF867C}">
              <a14:compatExt xmlns:a14="http://schemas.microsoft.com/office/drawing/2010/main" spid="_x0000_s2150"/>
            </a:ext>
            <a:ext uri="{FF2B5EF4-FFF2-40B4-BE49-F238E27FC236}">
              <a16:creationId xmlns:a16="http://schemas.microsoft.com/office/drawing/2014/main" id="{00000000-0008-0000-0300-00006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103</xdr:row>
      <xdr:rowOff>0</xdr:rowOff>
    </xdr:from>
    <xdr:to>
      <xdr:col>0</xdr:col>
      <xdr:colOff>254000</xdr:colOff>
      <xdr:row>103</xdr:row>
      <xdr:rowOff>266700</xdr:rowOff>
    </xdr:to>
    <xdr:sp macro="" textlink="">
      <xdr:nvSpPr>
        <xdr:cNvPr id="2151" name="Control 103" hidden="1">
          <a:extLst>
            <a:ext uri="{63B3BB69-23CF-44E3-9099-C40C66FF867C}">
              <a14:compatExt xmlns:a14="http://schemas.microsoft.com/office/drawing/2010/main" spid="_x0000_s2151"/>
            </a:ext>
            <a:ext uri="{FF2B5EF4-FFF2-40B4-BE49-F238E27FC236}">
              <a16:creationId xmlns:a16="http://schemas.microsoft.com/office/drawing/2014/main" id="{00000000-0008-0000-0300-00006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104</xdr:row>
      <xdr:rowOff>0</xdr:rowOff>
    </xdr:from>
    <xdr:to>
      <xdr:col>0</xdr:col>
      <xdr:colOff>254000</xdr:colOff>
      <xdr:row>104</xdr:row>
      <xdr:rowOff>266700</xdr:rowOff>
    </xdr:to>
    <xdr:sp macro="" textlink="">
      <xdr:nvSpPr>
        <xdr:cNvPr id="2152" name="Control 104" hidden="1">
          <a:extLst>
            <a:ext uri="{63B3BB69-23CF-44E3-9099-C40C66FF867C}">
              <a14:compatExt xmlns:a14="http://schemas.microsoft.com/office/drawing/2010/main" spid="_x0000_s2152"/>
            </a:ext>
            <a:ext uri="{FF2B5EF4-FFF2-40B4-BE49-F238E27FC236}">
              <a16:creationId xmlns:a16="http://schemas.microsoft.com/office/drawing/2014/main" id="{00000000-0008-0000-0300-00006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254000</xdr:colOff>
      <xdr:row>105</xdr:row>
      <xdr:rowOff>266700</xdr:rowOff>
    </xdr:to>
    <xdr:sp macro="" textlink="">
      <xdr:nvSpPr>
        <xdr:cNvPr id="2153" name="Control 105" hidden="1">
          <a:extLst>
            <a:ext uri="{63B3BB69-23CF-44E3-9099-C40C66FF867C}">
              <a14:compatExt xmlns:a14="http://schemas.microsoft.com/office/drawing/2010/main" spid="_x0000_s2153"/>
            </a:ext>
            <a:ext uri="{FF2B5EF4-FFF2-40B4-BE49-F238E27FC236}">
              <a16:creationId xmlns:a16="http://schemas.microsoft.com/office/drawing/2014/main" id="{00000000-0008-0000-0300-00006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254000</xdr:colOff>
      <xdr:row>106</xdr:row>
      <xdr:rowOff>266700</xdr:rowOff>
    </xdr:to>
    <xdr:sp macro="" textlink="">
      <xdr:nvSpPr>
        <xdr:cNvPr id="2154" name="Control 106" hidden="1">
          <a:extLst>
            <a:ext uri="{63B3BB69-23CF-44E3-9099-C40C66FF867C}">
              <a14:compatExt xmlns:a14="http://schemas.microsoft.com/office/drawing/2010/main" spid="_x0000_s2154"/>
            </a:ext>
            <a:ext uri="{FF2B5EF4-FFF2-40B4-BE49-F238E27FC236}">
              <a16:creationId xmlns:a16="http://schemas.microsoft.com/office/drawing/2014/main" id="{00000000-0008-0000-0300-00006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254000</xdr:colOff>
      <xdr:row>107</xdr:row>
      <xdr:rowOff>266700</xdr:rowOff>
    </xdr:to>
    <xdr:sp macro="" textlink="">
      <xdr:nvSpPr>
        <xdr:cNvPr id="2155" name="Control 107" hidden="1">
          <a:extLst>
            <a:ext uri="{63B3BB69-23CF-44E3-9099-C40C66FF867C}">
              <a14:compatExt xmlns:a14="http://schemas.microsoft.com/office/drawing/2010/main" spid="_x0000_s2155"/>
            </a:ext>
            <a:ext uri="{FF2B5EF4-FFF2-40B4-BE49-F238E27FC236}">
              <a16:creationId xmlns:a16="http://schemas.microsoft.com/office/drawing/2014/main" id="{00000000-0008-0000-0300-00006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254000</xdr:colOff>
      <xdr:row>108</xdr:row>
      <xdr:rowOff>266700</xdr:rowOff>
    </xdr:to>
    <xdr:sp macro="" textlink="">
      <xdr:nvSpPr>
        <xdr:cNvPr id="2156" name="Control 108" hidden="1">
          <a:extLst>
            <a:ext uri="{63B3BB69-23CF-44E3-9099-C40C66FF867C}">
              <a14:compatExt xmlns:a14="http://schemas.microsoft.com/office/drawing/2010/main" spid="_x0000_s2156"/>
            </a:ext>
            <a:ext uri="{FF2B5EF4-FFF2-40B4-BE49-F238E27FC236}">
              <a16:creationId xmlns:a16="http://schemas.microsoft.com/office/drawing/2014/main" id="{00000000-0008-0000-0300-00006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254000</xdr:colOff>
      <xdr:row>109</xdr:row>
      <xdr:rowOff>266700</xdr:rowOff>
    </xdr:to>
    <xdr:sp macro="" textlink="">
      <xdr:nvSpPr>
        <xdr:cNvPr id="2157" name="Control 109" hidden="1">
          <a:extLst>
            <a:ext uri="{63B3BB69-23CF-44E3-9099-C40C66FF867C}">
              <a14:compatExt xmlns:a14="http://schemas.microsoft.com/office/drawing/2010/main" spid="_x0000_s2157"/>
            </a:ext>
            <a:ext uri="{FF2B5EF4-FFF2-40B4-BE49-F238E27FC236}">
              <a16:creationId xmlns:a16="http://schemas.microsoft.com/office/drawing/2014/main" id="{00000000-0008-0000-0300-00006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254000</xdr:colOff>
      <xdr:row>110</xdr:row>
      <xdr:rowOff>266700</xdr:rowOff>
    </xdr:to>
    <xdr:sp macro="" textlink="">
      <xdr:nvSpPr>
        <xdr:cNvPr id="2158" name="Control 110" hidden="1">
          <a:extLst>
            <a:ext uri="{63B3BB69-23CF-44E3-9099-C40C66FF867C}">
              <a14:compatExt xmlns:a14="http://schemas.microsoft.com/office/drawing/2010/main" spid="_x0000_s2158"/>
            </a:ext>
            <a:ext uri="{FF2B5EF4-FFF2-40B4-BE49-F238E27FC236}">
              <a16:creationId xmlns:a16="http://schemas.microsoft.com/office/drawing/2014/main" id="{00000000-0008-0000-0300-00006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254000</xdr:colOff>
      <xdr:row>111</xdr:row>
      <xdr:rowOff>266700</xdr:rowOff>
    </xdr:to>
    <xdr:sp macro="" textlink="">
      <xdr:nvSpPr>
        <xdr:cNvPr id="2159" name="Control 111" hidden="1">
          <a:extLst>
            <a:ext uri="{63B3BB69-23CF-44E3-9099-C40C66FF867C}">
              <a14:compatExt xmlns:a14="http://schemas.microsoft.com/office/drawing/2010/main" spid="_x0000_s2159"/>
            </a:ext>
            <a:ext uri="{FF2B5EF4-FFF2-40B4-BE49-F238E27FC236}">
              <a16:creationId xmlns:a16="http://schemas.microsoft.com/office/drawing/2014/main" id="{00000000-0008-0000-0300-00006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254000</xdr:colOff>
      <xdr:row>112</xdr:row>
      <xdr:rowOff>266700</xdr:rowOff>
    </xdr:to>
    <xdr:sp macro="" textlink="">
      <xdr:nvSpPr>
        <xdr:cNvPr id="2160" name="Control 112" hidden="1">
          <a:extLst>
            <a:ext uri="{63B3BB69-23CF-44E3-9099-C40C66FF867C}">
              <a14:compatExt xmlns:a14="http://schemas.microsoft.com/office/drawing/2010/main" spid="_x0000_s2160"/>
            </a:ext>
            <a:ext uri="{FF2B5EF4-FFF2-40B4-BE49-F238E27FC236}">
              <a16:creationId xmlns:a16="http://schemas.microsoft.com/office/drawing/2014/main" id="{00000000-0008-0000-0300-00007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254000</xdr:colOff>
      <xdr:row>113</xdr:row>
      <xdr:rowOff>266700</xdr:rowOff>
    </xdr:to>
    <xdr:sp macro="" textlink="">
      <xdr:nvSpPr>
        <xdr:cNvPr id="2161" name="Control 113" hidden="1">
          <a:extLst>
            <a:ext uri="{63B3BB69-23CF-44E3-9099-C40C66FF867C}">
              <a14:compatExt xmlns:a14="http://schemas.microsoft.com/office/drawing/2010/main" spid="_x0000_s2161"/>
            </a:ext>
            <a:ext uri="{FF2B5EF4-FFF2-40B4-BE49-F238E27FC236}">
              <a16:creationId xmlns:a16="http://schemas.microsoft.com/office/drawing/2014/main" id="{00000000-0008-0000-0300-00007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114</xdr:row>
      <xdr:rowOff>0</xdr:rowOff>
    </xdr:from>
    <xdr:to>
      <xdr:col>0</xdr:col>
      <xdr:colOff>254000</xdr:colOff>
      <xdr:row>114</xdr:row>
      <xdr:rowOff>266700</xdr:rowOff>
    </xdr:to>
    <xdr:sp macro="" textlink="">
      <xdr:nvSpPr>
        <xdr:cNvPr id="2162" name="Control 114" hidden="1">
          <a:extLst>
            <a:ext uri="{63B3BB69-23CF-44E3-9099-C40C66FF867C}">
              <a14:compatExt xmlns:a14="http://schemas.microsoft.com/office/drawing/2010/main" spid="_x0000_s2162"/>
            </a:ext>
            <a:ext uri="{FF2B5EF4-FFF2-40B4-BE49-F238E27FC236}">
              <a16:creationId xmlns:a16="http://schemas.microsoft.com/office/drawing/2014/main" id="{00000000-0008-0000-0300-00007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254000</xdr:colOff>
      <xdr:row>115</xdr:row>
      <xdr:rowOff>266700</xdr:rowOff>
    </xdr:to>
    <xdr:sp macro="" textlink="">
      <xdr:nvSpPr>
        <xdr:cNvPr id="2163" name="Control 115" hidden="1">
          <a:extLst>
            <a:ext uri="{63B3BB69-23CF-44E3-9099-C40C66FF867C}">
              <a14:compatExt xmlns:a14="http://schemas.microsoft.com/office/drawing/2010/main" spid="_x0000_s2163"/>
            </a:ext>
            <a:ext uri="{FF2B5EF4-FFF2-40B4-BE49-F238E27FC236}">
              <a16:creationId xmlns:a16="http://schemas.microsoft.com/office/drawing/2014/main" id="{00000000-0008-0000-0300-00007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254000</xdr:colOff>
      <xdr:row>116</xdr:row>
      <xdr:rowOff>266700</xdr:rowOff>
    </xdr:to>
    <xdr:sp macro="" textlink="">
      <xdr:nvSpPr>
        <xdr:cNvPr id="2164" name="Control 116" hidden="1">
          <a:extLst>
            <a:ext uri="{63B3BB69-23CF-44E3-9099-C40C66FF867C}">
              <a14:compatExt xmlns:a14="http://schemas.microsoft.com/office/drawing/2010/main" spid="_x0000_s2164"/>
            </a:ext>
            <a:ext uri="{FF2B5EF4-FFF2-40B4-BE49-F238E27FC236}">
              <a16:creationId xmlns:a16="http://schemas.microsoft.com/office/drawing/2014/main" id="{00000000-0008-0000-0300-00007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254000</xdr:colOff>
      <xdr:row>117</xdr:row>
      <xdr:rowOff>266700</xdr:rowOff>
    </xdr:to>
    <xdr:sp macro="" textlink="">
      <xdr:nvSpPr>
        <xdr:cNvPr id="2165" name="Control 117" hidden="1">
          <a:extLst>
            <a:ext uri="{63B3BB69-23CF-44E3-9099-C40C66FF867C}">
              <a14:compatExt xmlns:a14="http://schemas.microsoft.com/office/drawing/2010/main" spid="_x0000_s2165"/>
            </a:ext>
            <a:ext uri="{FF2B5EF4-FFF2-40B4-BE49-F238E27FC236}">
              <a16:creationId xmlns:a16="http://schemas.microsoft.com/office/drawing/2014/main" id="{00000000-0008-0000-0300-00007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254000</xdr:colOff>
      <xdr:row>118</xdr:row>
      <xdr:rowOff>266700</xdr:rowOff>
    </xdr:to>
    <xdr:sp macro="" textlink="">
      <xdr:nvSpPr>
        <xdr:cNvPr id="2166" name="Control 118" hidden="1">
          <a:extLst>
            <a:ext uri="{63B3BB69-23CF-44E3-9099-C40C66FF867C}">
              <a14:compatExt xmlns:a14="http://schemas.microsoft.com/office/drawing/2010/main" spid="_x0000_s2166"/>
            </a:ext>
            <a:ext uri="{FF2B5EF4-FFF2-40B4-BE49-F238E27FC236}">
              <a16:creationId xmlns:a16="http://schemas.microsoft.com/office/drawing/2014/main" id="{00000000-0008-0000-0300-00007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254000</xdr:colOff>
      <xdr:row>119</xdr:row>
      <xdr:rowOff>266700</xdr:rowOff>
    </xdr:to>
    <xdr:sp macro="" textlink="">
      <xdr:nvSpPr>
        <xdr:cNvPr id="2167" name="Control 119" hidden="1">
          <a:extLst>
            <a:ext uri="{63B3BB69-23CF-44E3-9099-C40C66FF867C}">
              <a14:compatExt xmlns:a14="http://schemas.microsoft.com/office/drawing/2010/main" spid="_x0000_s2167"/>
            </a:ext>
            <a:ext uri="{FF2B5EF4-FFF2-40B4-BE49-F238E27FC236}">
              <a16:creationId xmlns:a16="http://schemas.microsoft.com/office/drawing/2014/main" id="{00000000-0008-0000-0300-00007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254000</xdr:colOff>
      <xdr:row>120</xdr:row>
      <xdr:rowOff>266700</xdr:rowOff>
    </xdr:to>
    <xdr:sp macro="" textlink="">
      <xdr:nvSpPr>
        <xdr:cNvPr id="2168" name="Control 120" hidden="1">
          <a:extLst>
            <a:ext uri="{63B3BB69-23CF-44E3-9099-C40C66FF867C}">
              <a14:compatExt xmlns:a14="http://schemas.microsoft.com/office/drawing/2010/main" spid="_x0000_s2168"/>
            </a:ext>
            <a:ext uri="{FF2B5EF4-FFF2-40B4-BE49-F238E27FC236}">
              <a16:creationId xmlns:a16="http://schemas.microsoft.com/office/drawing/2014/main" id="{00000000-0008-0000-0300-00007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254000</xdr:colOff>
      <xdr:row>121</xdr:row>
      <xdr:rowOff>266700</xdr:rowOff>
    </xdr:to>
    <xdr:sp macro="" textlink="">
      <xdr:nvSpPr>
        <xdr:cNvPr id="2169" name="Control 121" hidden="1">
          <a:extLst>
            <a:ext uri="{63B3BB69-23CF-44E3-9099-C40C66FF867C}">
              <a14:compatExt xmlns:a14="http://schemas.microsoft.com/office/drawing/2010/main" spid="_x0000_s2169"/>
            </a:ext>
            <a:ext uri="{FF2B5EF4-FFF2-40B4-BE49-F238E27FC236}">
              <a16:creationId xmlns:a16="http://schemas.microsoft.com/office/drawing/2014/main" id="{00000000-0008-0000-0300-00007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254000</xdr:colOff>
      <xdr:row>122</xdr:row>
      <xdr:rowOff>266700</xdr:rowOff>
    </xdr:to>
    <xdr:sp macro="" textlink="">
      <xdr:nvSpPr>
        <xdr:cNvPr id="2170" name="Control 122" hidden="1">
          <a:extLst>
            <a:ext uri="{63B3BB69-23CF-44E3-9099-C40C66FF867C}">
              <a14:compatExt xmlns:a14="http://schemas.microsoft.com/office/drawing/2010/main" spid="_x0000_s2170"/>
            </a:ext>
            <a:ext uri="{FF2B5EF4-FFF2-40B4-BE49-F238E27FC236}">
              <a16:creationId xmlns:a16="http://schemas.microsoft.com/office/drawing/2014/main" id="{00000000-0008-0000-0300-00007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254000</xdr:colOff>
      <xdr:row>123</xdr:row>
      <xdr:rowOff>266700</xdr:rowOff>
    </xdr:to>
    <xdr:sp macro="" textlink="">
      <xdr:nvSpPr>
        <xdr:cNvPr id="2171" name="Control 123" hidden="1">
          <a:extLst>
            <a:ext uri="{63B3BB69-23CF-44E3-9099-C40C66FF867C}">
              <a14:compatExt xmlns:a14="http://schemas.microsoft.com/office/drawing/2010/main" spid="_x0000_s2171"/>
            </a:ext>
            <a:ext uri="{FF2B5EF4-FFF2-40B4-BE49-F238E27FC236}">
              <a16:creationId xmlns:a16="http://schemas.microsoft.com/office/drawing/2014/main" id="{00000000-0008-0000-0300-00007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124</xdr:row>
      <xdr:rowOff>0</xdr:rowOff>
    </xdr:from>
    <xdr:to>
      <xdr:col>0</xdr:col>
      <xdr:colOff>254000</xdr:colOff>
      <xdr:row>124</xdr:row>
      <xdr:rowOff>266700</xdr:rowOff>
    </xdr:to>
    <xdr:sp macro="" textlink="">
      <xdr:nvSpPr>
        <xdr:cNvPr id="2172" name="Control 124" hidden="1">
          <a:extLst>
            <a:ext uri="{63B3BB69-23CF-44E3-9099-C40C66FF867C}">
              <a14:compatExt xmlns:a14="http://schemas.microsoft.com/office/drawing/2010/main" spid="_x0000_s2172"/>
            </a:ext>
            <a:ext uri="{FF2B5EF4-FFF2-40B4-BE49-F238E27FC236}">
              <a16:creationId xmlns:a16="http://schemas.microsoft.com/office/drawing/2014/main" id="{00000000-0008-0000-0300-00007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254000</xdr:colOff>
      <xdr:row>125</xdr:row>
      <xdr:rowOff>266700</xdr:rowOff>
    </xdr:to>
    <xdr:sp macro="" textlink="">
      <xdr:nvSpPr>
        <xdr:cNvPr id="2173" name="Control 125" hidden="1">
          <a:extLst>
            <a:ext uri="{63B3BB69-23CF-44E3-9099-C40C66FF867C}">
              <a14:compatExt xmlns:a14="http://schemas.microsoft.com/office/drawing/2010/main" spid="_x0000_s2173"/>
            </a:ext>
            <a:ext uri="{FF2B5EF4-FFF2-40B4-BE49-F238E27FC236}">
              <a16:creationId xmlns:a16="http://schemas.microsoft.com/office/drawing/2014/main" id="{00000000-0008-0000-0300-00007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254000</xdr:colOff>
      <xdr:row>126</xdr:row>
      <xdr:rowOff>266700</xdr:rowOff>
    </xdr:to>
    <xdr:sp macro="" textlink="">
      <xdr:nvSpPr>
        <xdr:cNvPr id="2174" name="Control 126" hidden="1">
          <a:extLst>
            <a:ext uri="{63B3BB69-23CF-44E3-9099-C40C66FF867C}">
              <a14:compatExt xmlns:a14="http://schemas.microsoft.com/office/drawing/2010/main" spid="_x0000_s2174"/>
            </a:ext>
            <a:ext uri="{FF2B5EF4-FFF2-40B4-BE49-F238E27FC236}">
              <a16:creationId xmlns:a16="http://schemas.microsoft.com/office/drawing/2014/main" id="{00000000-0008-0000-0300-00007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127</xdr:row>
      <xdr:rowOff>0</xdr:rowOff>
    </xdr:from>
    <xdr:to>
      <xdr:col>0</xdr:col>
      <xdr:colOff>254000</xdr:colOff>
      <xdr:row>127</xdr:row>
      <xdr:rowOff>266700</xdr:rowOff>
    </xdr:to>
    <xdr:sp macro="" textlink="">
      <xdr:nvSpPr>
        <xdr:cNvPr id="2175" name="Control 127" hidden="1">
          <a:extLst>
            <a:ext uri="{63B3BB69-23CF-44E3-9099-C40C66FF867C}">
              <a14:compatExt xmlns:a14="http://schemas.microsoft.com/office/drawing/2010/main" spid="_x0000_s2175"/>
            </a:ext>
            <a:ext uri="{FF2B5EF4-FFF2-40B4-BE49-F238E27FC236}">
              <a16:creationId xmlns:a16="http://schemas.microsoft.com/office/drawing/2014/main" id="{00000000-0008-0000-0300-00007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254000</xdr:colOff>
      <xdr:row>128</xdr:row>
      <xdr:rowOff>266700</xdr:rowOff>
    </xdr:to>
    <xdr:sp macro="" textlink="">
      <xdr:nvSpPr>
        <xdr:cNvPr id="2176" name="Control 128" hidden="1">
          <a:extLst>
            <a:ext uri="{63B3BB69-23CF-44E3-9099-C40C66FF867C}">
              <a14:compatExt xmlns:a14="http://schemas.microsoft.com/office/drawing/2010/main" spid="_x0000_s2176"/>
            </a:ext>
            <a:ext uri="{FF2B5EF4-FFF2-40B4-BE49-F238E27FC236}">
              <a16:creationId xmlns:a16="http://schemas.microsoft.com/office/drawing/2014/main" id="{00000000-0008-0000-0300-00008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254000</xdr:colOff>
      <xdr:row>129</xdr:row>
      <xdr:rowOff>266700</xdr:rowOff>
    </xdr:to>
    <xdr:sp macro="" textlink="">
      <xdr:nvSpPr>
        <xdr:cNvPr id="2177" name="Control 129" hidden="1">
          <a:extLst>
            <a:ext uri="{63B3BB69-23CF-44E3-9099-C40C66FF867C}">
              <a14:compatExt xmlns:a14="http://schemas.microsoft.com/office/drawing/2010/main" spid="_x0000_s2177"/>
            </a:ext>
            <a:ext uri="{FF2B5EF4-FFF2-40B4-BE49-F238E27FC236}">
              <a16:creationId xmlns:a16="http://schemas.microsoft.com/office/drawing/2014/main" id="{00000000-0008-0000-0300-00008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254000</xdr:colOff>
      <xdr:row>130</xdr:row>
      <xdr:rowOff>266700</xdr:rowOff>
    </xdr:to>
    <xdr:sp macro="" textlink="">
      <xdr:nvSpPr>
        <xdr:cNvPr id="2178" name="Control 130" hidden="1">
          <a:extLst>
            <a:ext uri="{63B3BB69-23CF-44E3-9099-C40C66FF867C}">
              <a14:compatExt xmlns:a14="http://schemas.microsoft.com/office/drawing/2010/main" spid="_x0000_s2178"/>
            </a:ext>
            <a:ext uri="{FF2B5EF4-FFF2-40B4-BE49-F238E27FC236}">
              <a16:creationId xmlns:a16="http://schemas.microsoft.com/office/drawing/2014/main" id="{00000000-0008-0000-0300-00008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254000</xdr:colOff>
      <xdr:row>131</xdr:row>
      <xdr:rowOff>266700</xdr:rowOff>
    </xdr:to>
    <xdr:sp macro="" textlink="">
      <xdr:nvSpPr>
        <xdr:cNvPr id="2179" name="Control 131" hidden="1">
          <a:extLst>
            <a:ext uri="{63B3BB69-23CF-44E3-9099-C40C66FF867C}">
              <a14:compatExt xmlns:a14="http://schemas.microsoft.com/office/drawing/2010/main" spid="_x0000_s2179"/>
            </a:ext>
            <a:ext uri="{FF2B5EF4-FFF2-40B4-BE49-F238E27FC236}">
              <a16:creationId xmlns:a16="http://schemas.microsoft.com/office/drawing/2014/main" id="{00000000-0008-0000-0300-00008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132</xdr:row>
      <xdr:rowOff>0</xdr:rowOff>
    </xdr:from>
    <xdr:to>
      <xdr:col>0</xdr:col>
      <xdr:colOff>254000</xdr:colOff>
      <xdr:row>132</xdr:row>
      <xdr:rowOff>266700</xdr:rowOff>
    </xdr:to>
    <xdr:sp macro="" textlink="">
      <xdr:nvSpPr>
        <xdr:cNvPr id="2180" name="Control 132" hidden="1">
          <a:extLst>
            <a:ext uri="{63B3BB69-23CF-44E3-9099-C40C66FF867C}">
              <a14:compatExt xmlns:a14="http://schemas.microsoft.com/office/drawing/2010/main" spid="_x0000_s2180"/>
            </a:ext>
            <a:ext uri="{FF2B5EF4-FFF2-40B4-BE49-F238E27FC236}">
              <a16:creationId xmlns:a16="http://schemas.microsoft.com/office/drawing/2014/main" id="{00000000-0008-0000-0300-00008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133</xdr:row>
      <xdr:rowOff>0</xdr:rowOff>
    </xdr:from>
    <xdr:to>
      <xdr:col>0</xdr:col>
      <xdr:colOff>254000</xdr:colOff>
      <xdr:row>133</xdr:row>
      <xdr:rowOff>266700</xdr:rowOff>
    </xdr:to>
    <xdr:sp macro="" textlink="">
      <xdr:nvSpPr>
        <xdr:cNvPr id="2181" name="Control 133" hidden="1">
          <a:extLst>
            <a:ext uri="{63B3BB69-23CF-44E3-9099-C40C66FF867C}">
              <a14:compatExt xmlns:a14="http://schemas.microsoft.com/office/drawing/2010/main" spid="_x0000_s2181"/>
            </a:ext>
            <a:ext uri="{FF2B5EF4-FFF2-40B4-BE49-F238E27FC236}">
              <a16:creationId xmlns:a16="http://schemas.microsoft.com/office/drawing/2014/main" id="{00000000-0008-0000-0300-00008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254000</xdr:colOff>
      <xdr:row>134</xdr:row>
      <xdr:rowOff>266700</xdr:rowOff>
    </xdr:to>
    <xdr:sp macro="" textlink="">
      <xdr:nvSpPr>
        <xdr:cNvPr id="2182" name="Control 134" hidden="1">
          <a:extLst>
            <a:ext uri="{63B3BB69-23CF-44E3-9099-C40C66FF867C}">
              <a14:compatExt xmlns:a14="http://schemas.microsoft.com/office/drawing/2010/main" spid="_x0000_s2182"/>
            </a:ext>
            <a:ext uri="{FF2B5EF4-FFF2-40B4-BE49-F238E27FC236}">
              <a16:creationId xmlns:a16="http://schemas.microsoft.com/office/drawing/2014/main" id="{00000000-0008-0000-0300-00008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135</xdr:row>
      <xdr:rowOff>0</xdr:rowOff>
    </xdr:from>
    <xdr:to>
      <xdr:col>0</xdr:col>
      <xdr:colOff>254000</xdr:colOff>
      <xdr:row>135</xdr:row>
      <xdr:rowOff>266700</xdr:rowOff>
    </xdr:to>
    <xdr:sp macro="" textlink="">
      <xdr:nvSpPr>
        <xdr:cNvPr id="2183" name="Control 135" hidden="1">
          <a:extLst>
            <a:ext uri="{63B3BB69-23CF-44E3-9099-C40C66FF867C}">
              <a14:compatExt xmlns:a14="http://schemas.microsoft.com/office/drawing/2010/main" spid="_x0000_s2183"/>
            </a:ext>
            <a:ext uri="{FF2B5EF4-FFF2-40B4-BE49-F238E27FC236}">
              <a16:creationId xmlns:a16="http://schemas.microsoft.com/office/drawing/2014/main" id="{00000000-0008-0000-0300-00008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254000</xdr:colOff>
      <xdr:row>136</xdr:row>
      <xdr:rowOff>266700</xdr:rowOff>
    </xdr:to>
    <xdr:sp macro="" textlink="">
      <xdr:nvSpPr>
        <xdr:cNvPr id="2184" name="Control 136" hidden="1">
          <a:extLst>
            <a:ext uri="{63B3BB69-23CF-44E3-9099-C40C66FF867C}">
              <a14:compatExt xmlns:a14="http://schemas.microsoft.com/office/drawing/2010/main" spid="_x0000_s2184"/>
            </a:ext>
            <a:ext uri="{FF2B5EF4-FFF2-40B4-BE49-F238E27FC236}">
              <a16:creationId xmlns:a16="http://schemas.microsoft.com/office/drawing/2014/main" id="{00000000-0008-0000-0300-00008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254000</xdr:colOff>
      <xdr:row>137</xdr:row>
      <xdr:rowOff>266700</xdr:rowOff>
    </xdr:to>
    <xdr:sp macro="" textlink="">
      <xdr:nvSpPr>
        <xdr:cNvPr id="2185" name="Control 137" hidden="1">
          <a:extLst>
            <a:ext uri="{63B3BB69-23CF-44E3-9099-C40C66FF867C}">
              <a14:compatExt xmlns:a14="http://schemas.microsoft.com/office/drawing/2010/main" spid="_x0000_s2185"/>
            </a:ext>
            <a:ext uri="{FF2B5EF4-FFF2-40B4-BE49-F238E27FC236}">
              <a16:creationId xmlns:a16="http://schemas.microsoft.com/office/drawing/2014/main" id="{00000000-0008-0000-0300-00008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254000</xdr:colOff>
      <xdr:row>138</xdr:row>
      <xdr:rowOff>266700</xdr:rowOff>
    </xdr:to>
    <xdr:sp macro="" textlink="">
      <xdr:nvSpPr>
        <xdr:cNvPr id="2186" name="Control 138" hidden="1">
          <a:extLst>
            <a:ext uri="{63B3BB69-23CF-44E3-9099-C40C66FF867C}">
              <a14:compatExt xmlns:a14="http://schemas.microsoft.com/office/drawing/2010/main" spid="_x0000_s2186"/>
            </a:ext>
            <a:ext uri="{FF2B5EF4-FFF2-40B4-BE49-F238E27FC236}">
              <a16:creationId xmlns:a16="http://schemas.microsoft.com/office/drawing/2014/main" id="{00000000-0008-0000-0300-00008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254000</xdr:colOff>
      <xdr:row>139</xdr:row>
      <xdr:rowOff>266700</xdr:rowOff>
    </xdr:to>
    <xdr:sp macro="" textlink="">
      <xdr:nvSpPr>
        <xdr:cNvPr id="2187" name="Control 139" hidden="1">
          <a:extLst>
            <a:ext uri="{63B3BB69-23CF-44E3-9099-C40C66FF867C}">
              <a14:compatExt xmlns:a14="http://schemas.microsoft.com/office/drawing/2010/main" spid="_x0000_s2187"/>
            </a:ext>
            <a:ext uri="{FF2B5EF4-FFF2-40B4-BE49-F238E27FC236}">
              <a16:creationId xmlns:a16="http://schemas.microsoft.com/office/drawing/2014/main" id="{00000000-0008-0000-0300-00008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254000</xdr:colOff>
      <xdr:row>140</xdr:row>
      <xdr:rowOff>266700</xdr:rowOff>
    </xdr:to>
    <xdr:sp macro="" textlink="">
      <xdr:nvSpPr>
        <xdr:cNvPr id="2188" name="Control 140" hidden="1">
          <a:extLst>
            <a:ext uri="{63B3BB69-23CF-44E3-9099-C40C66FF867C}">
              <a14:compatExt xmlns:a14="http://schemas.microsoft.com/office/drawing/2010/main" spid="_x0000_s2188"/>
            </a:ext>
            <a:ext uri="{FF2B5EF4-FFF2-40B4-BE49-F238E27FC236}">
              <a16:creationId xmlns:a16="http://schemas.microsoft.com/office/drawing/2014/main" id="{00000000-0008-0000-0300-00008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141</xdr:row>
      <xdr:rowOff>0</xdr:rowOff>
    </xdr:from>
    <xdr:to>
      <xdr:col>0</xdr:col>
      <xdr:colOff>254000</xdr:colOff>
      <xdr:row>141</xdr:row>
      <xdr:rowOff>266700</xdr:rowOff>
    </xdr:to>
    <xdr:sp macro="" textlink="">
      <xdr:nvSpPr>
        <xdr:cNvPr id="2189" name="Control 141" hidden="1">
          <a:extLst>
            <a:ext uri="{63B3BB69-23CF-44E3-9099-C40C66FF867C}">
              <a14:compatExt xmlns:a14="http://schemas.microsoft.com/office/drawing/2010/main" spid="_x0000_s2189"/>
            </a:ext>
            <a:ext uri="{FF2B5EF4-FFF2-40B4-BE49-F238E27FC236}">
              <a16:creationId xmlns:a16="http://schemas.microsoft.com/office/drawing/2014/main" id="{00000000-0008-0000-0300-00008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254000</xdr:colOff>
      <xdr:row>142</xdr:row>
      <xdr:rowOff>266700</xdr:rowOff>
    </xdr:to>
    <xdr:sp macro="" textlink="">
      <xdr:nvSpPr>
        <xdr:cNvPr id="2190" name="Control 142" hidden="1">
          <a:extLst>
            <a:ext uri="{63B3BB69-23CF-44E3-9099-C40C66FF867C}">
              <a14:compatExt xmlns:a14="http://schemas.microsoft.com/office/drawing/2010/main" spid="_x0000_s2190"/>
            </a:ext>
            <a:ext uri="{FF2B5EF4-FFF2-40B4-BE49-F238E27FC236}">
              <a16:creationId xmlns:a16="http://schemas.microsoft.com/office/drawing/2014/main" id="{00000000-0008-0000-0300-00008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254000</xdr:colOff>
      <xdr:row>143</xdr:row>
      <xdr:rowOff>266700</xdr:rowOff>
    </xdr:to>
    <xdr:sp macro="" textlink="">
      <xdr:nvSpPr>
        <xdr:cNvPr id="2191" name="Control 143" hidden="1">
          <a:extLst>
            <a:ext uri="{63B3BB69-23CF-44E3-9099-C40C66FF867C}">
              <a14:compatExt xmlns:a14="http://schemas.microsoft.com/office/drawing/2010/main" spid="_x0000_s2191"/>
            </a:ext>
            <a:ext uri="{FF2B5EF4-FFF2-40B4-BE49-F238E27FC236}">
              <a16:creationId xmlns:a16="http://schemas.microsoft.com/office/drawing/2014/main" id="{00000000-0008-0000-0300-00008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144</xdr:row>
      <xdr:rowOff>0</xdr:rowOff>
    </xdr:from>
    <xdr:to>
      <xdr:col>0</xdr:col>
      <xdr:colOff>254000</xdr:colOff>
      <xdr:row>144</xdr:row>
      <xdr:rowOff>266700</xdr:rowOff>
    </xdr:to>
    <xdr:sp macro="" textlink="">
      <xdr:nvSpPr>
        <xdr:cNvPr id="2192" name="Control 144" hidden="1">
          <a:extLst>
            <a:ext uri="{63B3BB69-23CF-44E3-9099-C40C66FF867C}">
              <a14:compatExt xmlns:a14="http://schemas.microsoft.com/office/drawing/2010/main" spid="_x0000_s2192"/>
            </a:ext>
            <a:ext uri="{FF2B5EF4-FFF2-40B4-BE49-F238E27FC236}">
              <a16:creationId xmlns:a16="http://schemas.microsoft.com/office/drawing/2014/main" id="{00000000-0008-0000-0300-00009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254000</xdr:colOff>
      <xdr:row>145</xdr:row>
      <xdr:rowOff>266700</xdr:rowOff>
    </xdr:to>
    <xdr:sp macro="" textlink="">
      <xdr:nvSpPr>
        <xdr:cNvPr id="2193" name="Control 145" hidden="1">
          <a:extLst>
            <a:ext uri="{63B3BB69-23CF-44E3-9099-C40C66FF867C}">
              <a14:compatExt xmlns:a14="http://schemas.microsoft.com/office/drawing/2010/main" spid="_x0000_s2193"/>
            </a:ext>
            <a:ext uri="{FF2B5EF4-FFF2-40B4-BE49-F238E27FC236}">
              <a16:creationId xmlns:a16="http://schemas.microsoft.com/office/drawing/2014/main" id="{00000000-0008-0000-0300-00009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254000</xdr:colOff>
      <xdr:row>146</xdr:row>
      <xdr:rowOff>266700</xdr:rowOff>
    </xdr:to>
    <xdr:sp macro="" textlink="">
      <xdr:nvSpPr>
        <xdr:cNvPr id="2194" name="Control 146" hidden="1">
          <a:extLst>
            <a:ext uri="{63B3BB69-23CF-44E3-9099-C40C66FF867C}">
              <a14:compatExt xmlns:a14="http://schemas.microsoft.com/office/drawing/2010/main" spid="_x0000_s2194"/>
            </a:ext>
            <a:ext uri="{FF2B5EF4-FFF2-40B4-BE49-F238E27FC236}">
              <a16:creationId xmlns:a16="http://schemas.microsoft.com/office/drawing/2014/main" id="{00000000-0008-0000-0300-00009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254000</xdr:colOff>
      <xdr:row>147</xdr:row>
      <xdr:rowOff>266700</xdr:rowOff>
    </xdr:to>
    <xdr:sp macro="" textlink="">
      <xdr:nvSpPr>
        <xdr:cNvPr id="2195" name="Control 147" hidden="1">
          <a:extLst>
            <a:ext uri="{63B3BB69-23CF-44E3-9099-C40C66FF867C}">
              <a14:compatExt xmlns:a14="http://schemas.microsoft.com/office/drawing/2010/main" spid="_x0000_s2195"/>
            </a:ext>
            <a:ext uri="{FF2B5EF4-FFF2-40B4-BE49-F238E27FC236}">
              <a16:creationId xmlns:a16="http://schemas.microsoft.com/office/drawing/2014/main" id="{00000000-0008-0000-0300-00009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254000</xdr:colOff>
      <xdr:row>147</xdr:row>
      <xdr:rowOff>266700</xdr:rowOff>
    </xdr:to>
    <xdr:sp macro="" textlink="">
      <xdr:nvSpPr>
        <xdr:cNvPr id="2196" name="Control 148" hidden="1">
          <a:extLst>
            <a:ext uri="{63B3BB69-23CF-44E3-9099-C40C66FF867C}">
              <a14:compatExt xmlns:a14="http://schemas.microsoft.com/office/drawing/2010/main" spid="_x0000_s2196"/>
            </a:ext>
            <a:ext uri="{FF2B5EF4-FFF2-40B4-BE49-F238E27FC236}">
              <a16:creationId xmlns:a16="http://schemas.microsoft.com/office/drawing/2014/main" id="{00000000-0008-0000-0300-00009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254000</xdr:colOff>
      <xdr:row>148</xdr:row>
      <xdr:rowOff>266700</xdr:rowOff>
    </xdr:to>
    <xdr:sp macro="" textlink="">
      <xdr:nvSpPr>
        <xdr:cNvPr id="2197" name="Control 149" hidden="1">
          <a:extLst>
            <a:ext uri="{63B3BB69-23CF-44E3-9099-C40C66FF867C}">
              <a14:compatExt xmlns:a14="http://schemas.microsoft.com/office/drawing/2010/main" spid="_x0000_s2197"/>
            </a:ext>
            <a:ext uri="{FF2B5EF4-FFF2-40B4-BE49-F238E27FC236}">
              <a16:creationId xmlns:a16="http://schemas.microsoft.com/office/drawing/2014/main" id="{00000000-0008-0000-0300-00009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254000</xdr:colOff>
      <xdr:row>149</xdr:row>
      <xdr:rowOff>266700</xdr:rowOff>
    </xdr:to>
    <xdr:sp macro="" textlink="">
      <xdr:nvSpPr>
        <xdr:cNvPr id="2198" name="Control 150" hidden="1">
          <a:extLst>
            <a:ext uri="{63B3BB69-23CF-44E3-9099-C40C66FF867C}">
              <a14:compatExt xmlns:a14="http://schemas.microsoft.com/office/drawing/2010/main" spid="_x0000_s2198"/>
            </a:ext>
            <a:ext uri="{FF2B5EF4-FFF2-40B4-BE49-F238E27FC236}">
              <a16:creationId xmlns:a16="http://schemas.microsoft.com/office/drawing/2014/main" id="{00000000-0008-0000-0300-00009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254000</xdr:colOff>
      <xdr:row>150</xdr:row>
      <xdr:rowOff>266700</xdr:rowOff>
    </xdr:to>
    <xdr:sp macro="" textlink="">
      <xdr:nvSpPr>
        <xdr:cNvPr id="2199" name="Control 151" hidden="1">
          <a:extLst>
            <a:ext uri="{63B3BB69-23CF-44E3-9099-C40C66FF867C}">
              <a14:compatExt xmlns:a14="http://schemas.microsoft.com/office/drawing/2010/main" spid="_x0000_s2199"/>
            </a:ext>
            <a:ext uri="{FF2B5EF4-FFF2-40B4-BE49-F238E27FC236}">
              <a16:creationId xmlns:a16="http://schemas.microsoft.com/office/drawing/2014/main" id="{00000000-0008-0000-0300-00009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151</xdr:row>
      <xdr:rowOff>0</xdr:rowOff>
    </xdr:from>
    <xdr:to>
      <xdr:col>0</xdr:col>
      <xdr:colOff>254000</xdr:colOff>
      <xdr:row>151</xdr:row>
      <xdr:rowOff>266700</xdr:rowOff>
    </xdr:to>
    <xdr:sp macro="" textlink="">
      <xdr:nvSpPr>
        <xdr:cNvPr id="2200" name="Control 152" hidden="1">
          <a:extLst>
            <a:ext uri="{63B3BB69-23CF-44E3-9099-C40C66FF867C}">
              <a14:compatExt xmlns:a14="http://schemas.microsoft.com/office/drawing/2010/main" spid="_x0000_s2200"/>
            </a:ext>
            <a:ext uri="{FF2B5EF4-FFF2-40B4-BE49-F238E27FC236}">
              <a16:creationId xmlns:a16="http://schemas.microsoft.com/office/drawing/2014/main" id="{00000000-0008-0000-0300-00009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254000</xdr:colOff>
      <xdr:row>152</xdr:row>
      <xdr:rowOff>266700</xdr:rowOff>
    </xdr:to>
    <xdr:sp macro="" textlink="">
      <xdr:nvSpPr>
        <xdr:cNvPr id="2201" name="Control 153" hidden="1">
          <a:extLst>
            <a:ext uri="{63B3BB69-23CF-44E3-9099-C40C66FF867C}">
              <a14:compatExt xmlns:a14="http://schemas.microsoft.com/office/drawing/2010/main" spid="_x0000_s2201"/>
            </a:ext>
            <a:ext uri="{FF2B5EF4-FFF2-40B4-BE49-F238E27FC236}">
              <a16:creationId xmlns:a16="http://schemas.microsoft.com/office/drawing/2014/main" id="{00000000-0008-0000-0300-00009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254000</xdr:colOff>
      <xdr:row>153</xdr:row>
      <xdr:rowOff>266700</xdr:rowOff>
    </xdr:to>
    <xdr:sp macro="" textlink="">
      <xdr:nvSpPr>
        <xdr:cNvPr id="2202" name="Control 154" hidden="1">
          <a:extLst>
            <a:ext uri="{63B3BB69-23CF-44E3-9099-C40C66FF867C}">
              <a14:compatExt xmlns:a14="http://schemas.microsoft.com/office/drawing/2010/main" spid="_x0000_s2202"/>
            </a:ext>
            <a:ext uri="{FF2B5EF4-FFF2-40B4-BE49-F238E27FC236}">
              <a16:creationId xmlns:a16="http://schemas.microsoft.com/office/drawing/2014/main" id="{00000000-0008-0000-0300-00009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254000</xdr:colOff>
      <xdr:row>154</xdr:row>
      <xdr:rowOff>266700</xdr:rowOff>
    </xdr:to>
    <xdr:sp macro="" textlink="">
      <xdr:nvSpPr>
        <xdr:cNvPr id="2203" name="Control 155" hidden="1">
          <a:extLst>
            <a:ext uri="{63B3BB69-23CF-44E3-9099-C40C66FF867C}">
              <a14:compatExt xmlns:a14="http://schemas.microsoft.com/office/drawing/2010/main" spid="_x0000_s2203"/>
            </a:ext>
            <a:ext uri="{FF2B5EF4-FFF2-40B4-BE49-F238E27FC236}">
              <a16:creationId xmlns:a16="http://schemas.microsoft.com/office/drawing/2014/main" id="{00000000-0008-0000-0300-00009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254000</xdr:colOff>
      <xdr:row>155</xdr:row>
      <xdr:rowOff>266700</xdr:rowOff>
    </xdr:to>
    <xdr:sp macro="" textlink="">
      <xdr:nvSpPr>
        <xdr:cNvPr id="2204" name="Control 156" hidden="1">
          <a:extLst>
            <a:ext uri="{63B3BB69-23CF-44E3-9099-C40C66FF867C}">
              <a14:compatExt xmlns:a14="http://schemas.microsoft.com/office/drawing/2010/main" spid="_x0000_s2204"/>
            </a:ext>
            <a:ext uri="{FF2B5EF4-FFF2-40B4-BE49-F238E27FC236}">
              <a16:creationId xmlns:a16="http://schemas.microsoft.com/office/drawing/2014/main" id="{00000000-0008-0000-0300-00009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254000</xdr:colOff>
      <xdr:row>156</xdr:row>
      <xdr:rowOff>266700</xdr:rowOff>
    </xdr:to>
    <xdr:sp macro="" textlink="">
      <xdr:nvSpPr>
        <xdr:cNvPr id="2205" name="Control 157" hidden="1">
          <a:extLst>
            <a:ext uri="{63B3BB69-23CF-44E3-9099-C40C66FF867C}">
              <a14:compatExt xmlns:a14="http://schemas.microsoft.com/office/drawing/2010/main" spid="_x0000_s2205"/>
            </a:ext>
            <a:ext uri="{FF2B5EF4-FFF2-40B4-BE49-F238E27FC236}">
              <a16:creationId xmlns:a16="http://schemas.microsoft.com/office/drawing/2014/main" id="{00000000-0008-0000-0300-00009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254000</xdr:colOff>
      <xdr:row>157</xdr:row>
      <xdr:rowOff>266700</xdr:rowOff>
    </xdr:to>
    <xdr:sp macro="" textlink="">
      <xdr:nvSpPr>
        <xdr:cNvPr id="2206" name="Control 158" hidden="1">
          <a:extLst>
            <a:ext uri="{63B3BB69-23CF-44E3-9099-C40C66FF867C}">
              <a14:compatExt xmlns:a14="http://schemas.microsoft.com/office/drawing/2010/main" spid="_x0000_s2206"/>
            </a:ext>
            <a:ext uri="{FF2B5EF4-FFF2-40B4-BE49-F238E27FC236}">
              <a16:creationId xmlns:a16="http://schemas.microsoft.com/office/drawing/2014/main" id="{00000000-0008-0000-0300-00009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254000</xdr:colOff>
      <xdr:row>158</xdr:row>
      <xdr:rowOff>266700</xdr:rowOff>
    </xdr:to>
    <xdr:sp macro="" textlink="">
      <xdr:nvSpPr>
        <xdr:cNvPr id="2207" name="Control 159" hidden="1">
          <a:extLst>
            <a:ext uri="{63B3BB69-23CF-44E3-9099-C40C66FF867C}">
              <a14:compatExt xmlns:a14="http://schemas.microsoft.com/office/drawing/2010/main" spid="_x0000_s2207"/>
            </a:ext>
            <a:ext uri="{FF2B5EF4-FFF2-40B4-BE49-F238E27FC236}">
              <a16:creationId xmlns:a16="http://schemas.microsoft.com/office/drawing/2014/main" id="{00000000-0008-0000-0300-00009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159</xdr:row>
      <xdr:rowOff>0</xdr:rowOff>
    </xdr:from>
    <xdr:to>
      <xdr:col>0</xdr:col>
      <xdr:colOff>254000</xdr:colOff>
      <xdr:row>159</xdr:row>
      <xdr:rowOff>266700</xdr:rowOff>
    </xdr:to>
    <xdr:sp macro="" textlink="">
      <xdr:nvSpPr>
        <xdr:cNvPr id="2208" name="Control 160" hidden="1">
          <a:extLst>
            <a:ext uri="{63B3BB69-23CF-44E3-9099-C40C66FF867C}">
              <a14:compatExt xmlns:a14="http://schemas.microsoft.com/office/drawing/2010/main" spid="_x0000_s2208"/>
            </a:ext>
            <a:ext uri="{FF2B5EF4-FFF2-40B4-BE49-F238E27FC236}">
              <a16:creationId xmlns:a16="http://schemas.microsoft.com/office/drawing/2014/main" id="{00000000-0008-0000-0300-0000A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160</xdr:row>
      <xdr:rowOff>0</xdr:rowOff>
    </xdr:from>
    <xdr:to>
      <xdr:col>0</xdr:col>
      <xdr:colOff>254000</xdr:colOff>
      <xdr:row>160</xdr:row>
      <xdr:rowOff>266700</xdr:rowOff>
    </xdr:to>
    <xdr:sp macro="" textlink="">
      <xdr:nvSpPr>
        <xdr:cNvPr id="2209" name="Control 161" hidden="1">
          <a:extLst>
            <a:ext uri="{63B3BB69-23CF-44E3-9099-C40C66FF867C}">
              <a14:compatExt xmlns:a14="http://schemas.microsoft.com/office/drawing/2010/main" spid="_x0000_s2209"/>
            </a:ext>
            <a:ext uri="{FF2B5EF4-FFF2-40B4-BE49-F238E27FC236}">
              <a16:creationId xmlns:a16="http://schemas.microsoft.com/office/drawing/2014/main" id="{00000000-0008-0000-0300-0000A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161</xdr:row>
      <xdr:rowOff>0</xdr:rowOff>
    </xdr:from>
    <xdr:to>
      <xdr:col>0</xdr:col>
      <xdr:colOff>254000</xdr:colOff>
      <xdr:row>161</xdr:row>
      <xdr:rowOff>266700</xdr:rowOff>
    </xdr:to>
    <xdr:sp macro="" textlink="">
      <xdr:nvSpPr>
        <xdr:cNvPr id="2210" name="Control 162" hidden="1">
          <a:extLst>
            <a:ext uri="{63B3BB69-23CF-44E3-9099-C40C66FF867C}">
              <a14:compatExt xmlns:a14="http://schemas.microsoft.com/office/drawing/2010/main" spid="_x0000_s2210"/>
            </a:ext>
            <a:ext uri="{FF2B5EF4-FFF2-40B4-BE49-F238E27FC236}">
              <a16:creationId xmlns:a16="http://schemas.microsoft.com/office/drawing/2014/main" id="{00000000-0008-0000-0300-0000A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254000</xdr:colOff>
      <xdr:row>162</xdr:row>
      <xdr:rowOff>266700</xdr:rowOff>
    </xdr:to>
    <xdr:sp macro="" textlink="">
      <xdr:nvSpPr>
        <xdr:cNvPr id="2211" name="Control 163" hidden="1">
          <a:extLst>
            <a:ext uri="{63B3BB69-23CF-44E3-9099-C40C66FF867C}">
              <a14:compatExt xmlns:a14="http://schemas.microsoft.com/office/drawing/2010/main" spid="_x0000_s2211"/>
            </a:ext>
            <a:ext uri="{FF2B5EF4-FFF2-40B4-BE49-F238E27FC236}">
              <a16:creationId xmlns:a16="http://schemas.microsoft.com/office/drawing/2014/main" id="{00000000-0008-0000-0300-0000A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254000</xdr:colOff>
      <xdr:row>163</xdr:row>
      <xdr:rowOff>266700</xdr:rowOff>
    </xdr:to>
    <xdr:sp macro="" textlink="">
      <xdr:nvSpPr>
        <xdr:cNvPr id="2212" name="Control 164" hidden="1">
          <a:extLst>
            <a:ext uri="{63B3BB69-23CF-44E3-9099-C40C66FF867C}">
              <a14:compatExt xmlns:a14="http://schemas.microsoft.com/office/drawing/2010/main" spid="_x0000_s2212"/>
            </a:ext>
            <a:ext uri="{FF2B5EF4-FFF2-40B4-BE49-F238E27FC236}">
              <a16:creationId xmlns:a16="http://schemas.microsoft.com/office/drawing/2014/main" id="{00000000-0008-0000-0300-0000A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254000</xdr:colOff>
      <xdr:row>164</xdr:row>
      <xdr:rowOff>266700</xdr:rowOff>
    </xdr:to>
    <xdr:sp macro="" textlink="">
      <xdr:nvSpPr>
        <xdr:cNvPr id="2213" name="Control 165" hidden="1">
          <a:extLst>
            <a:ext uri="{63B3BB69-23CF-44E3-9099-C40C66FF867C}">
              <a14:compatExt xmlns:a14="http://schemas.microsoft.com/office/drawing/2010/main" spid="_x0000_s2213"/>
            </a:ext>
            <a:ext uri="{FF2B5EF4-FFF2-40B4-BE49-F238E27FC236}">
              <a16:creationId xmlns:a16="http://schemas.microsoft.com/office/drawing/2014/main" id="{00000000-0008-0000-0300-0000A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254000</xdr:colOff>
      <xdr:row>165</xdr:row>
      <xdr:rowOff>266700</xdr:rowOff>
    </xdr:to>
    <xdr:sp macro="" textlink="">
      <xdr:nvSpPr>
        <xdr:cNvPr id="2214" name="Control 166" hidden="1">
          <a:extLst>
            <a:ext uri="{63B3BB69-23CF-44E3-9099-C40C66FF867C}">
              <a14:compatExt xmlns:a14="http://schemas.microsoft.com/office/drawing/2010/main" spid="_x0000_s2214"/>
            </a:ext>
            <a:ext uri="{FF2B5EF4-FFF2-40B4-BE49-F238E27FC236}">
              <a16:creationId xmlns:a16="http://schemas.microsoft.com/office/drawing/2014/main" id="{00000000-0008-0000-0300-0000A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166</xdr:row>
      <xdr:rowOff>0</xdr:rowOff>
    </xdr:from>
    <xdr:to>
      <xdr:col>0</xdr:col>
      <xdr:colOff>254000</xdr:colOff>
      <xdr:row>166</xdr:row>
      <xdr:rowOff>266700</xdr:rowOff>
    </xdr:to>
    <xdr:sp macro="" textlink="">
      <xdr:nvSpPr>
        <xdr:cNvPr id="2215" name="Control 167" hidden="1">
          <a:extLst>
            <a:ext uri="{63B3BB69-23CF-44E3-9099-C40C66FF867C}">
              <a14:compatExt xmlns:a14="http://schemas.microsoft.com/office/drawing/2010/main" spid="_x0000_s2215"/>
            </a:ext>
            <a:ext uri="{FF2B5EF4-FFF2-40B4-BE49-F238E27FC236}">
              <a16:creationId xmlns:a16="http://schemas.microsoft.com/office/drawing/2014/main" id="{00000000-0008-0000-0300-0000A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254000</xdr:colOff>
      <xdr:row>167</xdr:row>
      <xdr:rowOff>266700</xdr:rowOff>
    </xdr:to>
    <xdr:sp macro="" textlink="">
      <xdr:nvSpPr>
        <xdr:cNvPr id="2216" name="Control 168" hidden="1">
          <a:extLst>
            <a:ext uri="{63B3BB69-23CF-44E3-9099-C40C66FF867C}">
              <a14:compatExt xmlns:a14="http://schemas.microsoft.com/office/drawing/2010/main" spid="_x0000_s2216"/>
            </a:ext>
            <a:ext uri="{FF2B5EF4-FFF2-40B4-BE49-F238E27FC236}">
              <a16:creationId xmlns:a16="http://schemas.microsoft.com/office/drawing/2014/main" id="{00000000-0008-0000-0300-0000A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254000</xdr:colOff>
      <xdr:row>168</xdr:row>
      <xdr:rowOff>266700</xdr:rowOff>
    </xdr:to>
    <xdr:sp macro="" textlink="">
      <xdr:nvSpPr>
        <xdr:cNvPr id="2217" name="Control 169" hidden="1">
          <a:extLst>
            <a:ext uri="{63B3BB69-23CF-44E3-9099-C40C66FF867C}">
              <a14:compatExt xmlns:a14="http://schemas.microsoft.com/office/drawing/2010/main" spid="_x0000_s2217"/>
            </a:ext>
            <a:ext uri="{FF2B5EF4-FFF2-40B4-BE49-F238E27FC236}">
              <a16:creationId xmlns:a16="http://schemas.microsoft.com/office/drawing/2014/main" id="{00000000-0008-0000-0300-0000A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254000</xdr:colOff>
      <xdr:row>169</xdr:row>
      <xdr:rowOff>266700</xdr:rowOff>
    </xdr:to>
    <xdr:sp macro="" textlink="">
      <xdr:nvSpPr>
        <xdr:cNvPr id="2218" name="Control 170" hidden="1">
          <a:extLst>
            <a:ext uri="{63B3BB69-23CF-44E3-9099-C40C66FF867C}">
              <a14:compatExt xmlns:a14="http://schemas.microsoft.com/office/drawing/2010/main" spid="_x0000_s2218"/>
            </a:ext>
            <a:ext uri="{FF2B5EF4-FFF2-40B4-BE49-F238E27FC236}">
              <a16:creationId xmlns:a16="http://schemas.microsoft.com/office/drawing/2014/main" id="{00000000-0008-0000-0300-0000A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254000</xdr:colOff>
      <xdr:row>170</xdr:row>
      <xdr:rowOff>266700</xdr:rowOff>
    </xdr:to>
    <xdr:sp macro="" textlink="">
      <xdr:nvSpPr>
        <xdr:cNvPr id="2219" name="Control 171" hidden="1">
          <a:extLst>
            <a:ext uri="{63B3BB69-23CF-44E3-9099-C40C66FF867C}">
              <a14:compatExt xmlns:a14="http://schemas.microsoft.com/office/drawing/2010/main" spid="_x0000_s2219"/>
            </a:ext>
            <a:ext uri="{FF2B5EF4-FFF2-40B4-BE49-F238E27FC236}">
              <a16:creationId xmlns:a16="http://schemas.microsoft.com/office/drawing/2014/main" id="{00000000-0008-0000-0300-0000A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254000</xdr:colOff>
      <xdr:row>171</xdr:row>
      <xdr:rowOff>266700</xdr:rowOff>
    </xdr:to>
    <xdr:sp macro="" textlink="">
      <xdr:nvSpPr>
        <xdr:cNvPr id="2220" name="Control 172" hidden="1">
          <a:extLst>
            <a:ext uri="{63B3BB69-23CF-44E3-9099-C40C66FF867C}">
              <a14:compatExt xmlns:a14="http://schemas.microsoft.com/office/drawing/2010/main" spid="_x0000_s2220"/>
            </a:ext>
            <a:ext uri="{FF2B5EF4-FFF2-40B4-BE49-F238E27FC236}">
              <a16:creationId xmlns:a16="http://schemas.microsoft.com/office/drawing/2014/main" id="{00000000-0008-0000-0300-0000A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0</xdr:col>
      <xdr:colOff>254000</xdr:colOff>
      <xdr:row>172</xdr:row>
      <xdr:rowOff>266700</xdr:rowOff>
    </xdr:to>
    <xdr:sp macro="" textlink="">
      <xdr:nvSpPr>
        <xdr:cNvPr id="2221" name="Control 173" hidden="1">
          <a:extLst>
            <a:ext uri="{63B3BB69-23CF-44E3-9099-C40C66FF867C}">
              <a14:compatExt xmlns:a14="http://schemas.microsoft.com/office/drawing/2010/main" spid="_x0000_s2221"/>
            </a:ext>
            <a:ext uri="{FF2B5EF4-FFF2-40B4-BE49-F238E27FC236}">
              <a16:creationId xmlns:a16="http://schemas.microsoft.com/office/drawing/2014/main" id="{00000000-0008-0000-0300-0000A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254000</xdr:colOff>
      <xdr:row>173</xdr:row>
      <xdr:rowOff>266700</xdr:rowOff>
    </xdr:to>
    <xdr:sp macro="" textlink="">
      <xdr:nvSpPr>
        <xdr:cNvPr id="2222" name="Control 174" hidden="1">
          <a:extLst>
            <a:ext uri="{63B3BB69-23CF-44E3-9099-C40C66FF867C}">
              <a14:compatExt xmlns:a14="http://schemas.microsoft.com/office/drawing/2010/main" spid="_x0000_s2222"/>
            </a:ext>
            <a:ext uri="{FF2B5EF4-FFF2-40B4-BE49-F238E27FC236}">
              <a16:creationId xmlns:a16="http://schemas.microsoft.com/office/drawing/2014/main" id="{00000000-0008-0000-0300-0000A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174</xdr:row>
      <xdr:rowOff>0</xdr:rowOff>
    </xdr:from>
    <xdr:to>
      <xdr:col>0</xdr:col>
      <xdr:colOff>254000</xdr:colOff>
      <xdr:row>174</xdr:row>
      <xdr:rowOff>266700</xdr:rowOff>
    </xdr:to>
    <xdr:sp macro="" textlink="">
      <xdr:nvSpPr>
        <xdr:cNvPr id="2223" name="Control 175" hidden="1">
          <a:extLst>
            <a:ext uri="{63B3BB69-23CF-44E3-9099-C40C66FF867C}">
              <a14:compatExt xmlns:a14="http://schemas.microsoft.com/office/drawing/2010/main" spid="_x0000_s2223"/>
            </a:ext>
            <a:ext uri="{FF2B5EF4-FFF2-40B4-BE49-F238E27FC236}">
              <a16:creationId xmlns:a16="http://schemas.microsoft.com/office/drawing/2014/main" id="{00000000-0008-0000-0300-0000A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175</xdr:row>
      <xdr:rowOff>0</xdr:rowOff>
    </xdr:from>
    <xdr:to>
      <xdr:col>0</xdr:col>
      <xdr:colOff>254000</xdr:colOff>
      <xdr:row>175</xdr:row>
      <xdr:rowOff>266700</xdr:rowOff>
    </xdr:to>
    <xdr:sp macro="" textlink="">
      <xdr:nvSpPr>
        <xdr:cNvPr id="2224" name="Control 176" hidden="1">
          <a:extLst>
            <a:ext uri="{63B3BB69-23CF-44E3-9099-C40C66FF867C}">
              <a14:compatExt xmlns:a14="http://schemas.microsoft.com/office/drawing/2010/main" spid="_x0000_s2224"/>
            </a:ext>
            <a:ext uri="{FF2B5EF4-FFF2-40B4-BE49-F238E27FC236}">
              <a16:creationId xmlns:a16="http://schemas.microsoft.com/office/drawing/2014/main" id="{00000000-0008-0000-0300-0000B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254000</xdr:colOff>
      <xdr:row>176</xdr:row>
      <xdr:rowOff>266700</xdr:rowOff>
    </xdr:to>
    <xdr:sp macro="" textlink="">
      <xdr:nvSpPr>
        <xdr:cNvPr id="2225" name="Control 177" hidden="1">
          <a:extLst>
            <a:ext uri="{63B3BB69-23CF-44E3-9099-C40C66FF867C}">
              <a14:compatExt xmlns:a14="http://schemas.microsoft.com/office/drawing/2010/main" spid="_x0000_s2225"/>
            </a:ext>
            <a:ext uri="{FF2B5EF4-FFF2-40B4-BE49-F238E27FC236}">
              <a16:creationId xmlns:a16="http://schemas.microsoft.com/office/drawing/2014/main" id="{00000000-0008-0000-0300-0000B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177</xdr:row>
      <xdr:rowOff>0</xdr:rowOff>
    </xdr:from>
    <xdr:to>
      <xdr:col>0</xdr:col>
      <xdr:colOff>254000</xdr:colOff>
      <xdr:row>177</xdr:row>
      <xdr:rowOff>266700</xdr:rowOff>
    </xdr:to>
    <xdr:sp macro="" textlink="">
      <xdr:nvSpPr>
        <xdr:cNvPr id="2226" name="Control 178" hidden="1">
          <a:extLst>
            <a:ext uri="{63B3BB69-23CF-44E3-9099-C40C66FF867C}">
              <a14:compatExt xmlns:a14="http://schemas.microsoft.com/office/drawing/2010/main" spid="_x0000_s2226"/>
            </a:ext>
            <a:ext uri="{FF2B5EF4-FFF2-40B4-BE49-F238E27FC236}">
              <a16:creationId xmlns:a16="http://schemas.microsoft.com/office/drawing/2014/main" id="{00000000-0008-0000-0300-0000B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254000</xdr:colOff>
      <xdr:row>178</xdr:row>
      <xdr:rowOff>266700</xdr:rowOff>
    </xdr:to>
    <xdr:sp macro="" textlink="">
      <xdr:nvSpPr>
        <xdr:cNvPr id="2227" name="Control 179" hidden="1">
          <a:extLst>
            <a:ext uri="{63B3BB69-23CF-44E3-9099-C40C66FF867C}">
              <a14:compatExt xmlns:a14="http://schemas.microsoft.com/office/drawing/2010/main" spid="_x0000_s2227"/>
            </a:ext>
            <a:ext uri="{FF2B5EF4-FFF2-40B4-BE49-F238E27FC236}">
              <a16:creationId xmlns:a16="http://schemas.microsoft.com/office/drawing/2014/main" id="{00000000-0008-0000-0300-0000B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179</xdr:row>
      <xdr:rowOff>0</xdr:rowOff>
    </xdr:from>
    <xdr:to>
      <xdr:col>0</xdr:col>
      <xdr:colOff>254000</xdr:colOff>
      <xdr:row>179</xdr:row>
      <xdr:rowOff>266700</xdr:rowOff>
    </xdr:to>
    <xdr:sp macro="" textlink="">
      <xdr:nvSpPr>
        <xdr:cNvPr id="2228" name="Control 180" hidden="1">
          <a:extLst>
            <a:ext uri="{63B3BB69-23CF-44E3-9099-C40C66FF867C}">
              <a14:compatExt xmlns:a14="http://schemas.microsoft.com/office/drawing/2010/main" spid="_x0000_s2228"/>
            </a:ext>
            <a:ext uri="{FF2B5EF4-FFF2-40B4-BE49-F238E27FC236}">
              <a16:creationId xmlns:a16="http://schemas.microsoft.com/office/drawing/2014/main" id="{00000000-0008-0000-0300-0000B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180</xdr:row>
      <xdr:rowOff>0</xdr:rowOff>
    </xdr:from>
    <xdr:to>
      <xdr:col>0</xdr:col>
      <xdr:colOff>254000</xdr:colOff>
      <xdr:row>180</xdr:row>
      <xdr:rowOff>266700</xdr:rowOff>
    </xdr:to>
    <xdr:sp macro="" textlink="">
      <xdr:nvSpPr>
        <xdr:cNvPr id="2229" name="Control 181" hidden="1">
          <a:extLst>
            <a:ext uri="{63B3BB69-23CF-44E3-9099-C40C66FF867C}">
              <a14:compatExt xmlns:a14="http://schemas.microsoft.com/office/drawing/2010/main" spid="_x0000_s2229"/>
            </a:ext>
            <a:ext uri="{FF2B5EF4-FFF2-40B4-BE49-F238E27FC236}">
              <a16:creationId xmlns:a16="http://schemas.microsoft.com/office/drawing/2014/main" id="{00000000-0008-0000-0300-0000B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254000</xdr:colOff>
      <xdr:row>181</xdr:row>
      <xdr:rowOff>266700</xdr:rowOff>
    </xdr:to>
    <xdr:sp macro="" textlink="">
      <xdr:nvSpPr>
        <xdr:cNvPr id="2230" name="Control 182" hidden="1">
          <a:extLst>
            <a:ext uri="{63B3BB69-23CF-44E3-9099-C40C66FF867C}">
              <a14:compatExt xmlns:a14="http://schemas.microsoft.com/office/drawing/2010/main" spid="_x0000_s2230"/>
            </a:ext>
            <a:ext uri="{FF2B5EF4-FFF2-40B4-BE49-F238E27FC236}">
              <a16:creationId xmlns:a16="http://schemas.microsoft.com/office/drawing/2014/main" id="{00000000-0008-0000-0300-0000B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254000</xdr:colOff>
      <xdr:row>182</xdr:row>
      <xdr:rowOff>266700</xdr:rowOff>
    </xdr:to>
    <xdr:sp macro="" textlink="">
      <xdr:nvSpPr>
        <xdr:cNvPr id="2231" name="Control 183" hidden="1">
          <a:extLst>
            <a:ext uri="{63B3BB69-23CF-44E3-9099-C40C66FF867C}">
              <a14:compatExt xmlns:a14="http://schemas.microsoft.com/office/drawing/2010/main" spid="_x0000_s2231"/>
            </a:ext>
            <a:ext uri="{FF2B5EF4-FFF2-40B4-BE49-F238E27FC236}">
              <a16:creationId xmlns:a16="http://schemas.microsoft.com/office/drawing/2014/main" id="{00000000-0008-0000-0300-0000B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183</xdr:row>
      <xdr:rowOff>0</xdr:rowOff>
    </xdr:from>
    <xdr:to>
      <xdr:col>0</xdr:col>
      <xdr:colOff>254000</xdr:colOff>
      <xdr:row>183</xdr:row>
      <xdr:rowOff>266700</xdr:rowOff>
    </xdr:to>
    <xdr:sp macro="" textlink="">
      <xdr:nvSpPr>
        <xdr:cNvPr id="2232" name="Control 184" hidden="1">
          <a:extLst>
            <a:ext uri="{63B3BB69-23CF-44E3-9099-C40C66FF867C}">
              <a14:compatExt xmlns:a14="http://schemas.microsoft.com/office/drawing/2010/main" spid="_x0000_s2232"/>
            </a:ext>
            <a:ext uri="{FF2B5EF4-FFF2-40B4-BE49-F238E27FC236}">
              <a16:creationId xmlns:a16="http://schemas.microsoft.com/office/drawing/2014/main" id="{00000000-0008-0000-0300-0000B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184</xdr:row>
      <xdr:rowOff>0</xdr:rowOff>
    </xdr:from>
    <xdr:to>
      <xdr:col>0</xdr:col>
      <xdr:colOff>254000</xdr:colOff>
      <xdr:row>184</xdr:row>
      <xdr:rowOff>266700</xdr:rowOff>
    </xdr:to>
    <xdr:sp macro="" textlink="">
      <xdr:nvSpPr>
        <xdr:cNvPr id="2233" name="Control 185" hidden="1">
          <a:extLst>
            <a:ext uri="{63B3BB69-23CF-44E3-9099-C40C66FF867C}">
              <a14:compatExt xmlns:a14="http://schemas.microsoft.com/office/drawing/2010/main" spid="_x0000_s2233"/>
            </a:ext>
            <a:ext uri="{FF2B5EF4-FFF2-40B4-BE49-F238E27FC236}">
              <a16:creationId xmlns:a16="http://schemas.microsoft.com/office/drawing/2014/main" id="{00000000-0008-0000-0300-0000B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254000</xdr:colOff>
      <xdr:row>185</xdr:row>
      <xdr:rowOff>266700</xdr:rowOff>
    </xdr:to>
    <xdr:sp macro="" textlink="">
      <xdr:nvSpPr>
        <xdr:cNvPr id="2234" name="Control 186" hidden="1">
          <a:extLst>
            <a:ext uri="{63B3BB69-23CF-44E3-9099-C40C66FF867C}">
              <a14:compatExt xmlns:a14="http://schemas.microsoft.com/office/drawing/2010/main" spid="_x0000_s2234"/>
            </a:ext>
            <a:ext uri="{FF2B5EF4-FFF2-40B4-BE49-F238E27FC236}">
              <a16:creationId xmlns:a16="http://schemas.microsoft.com/office/drawing/2014/main" id="{00000000-0008-0000-0300-0000B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254000</xdr:colOff>
      <xdr:row>186</xdr:row>
      <xdr:rowOff>266700</xdr:rowOff>
    </xdr:to>
    <xdr:sp macro="" textlink="">
      <xdr:nvSpPr>
        <xdr:cNvPr id="2235" name="Control 187" hidden="1">
          <a:extLst>
            <a:ext uri="{63B3BB69-23CF-44E3-9099-C40C66FF867C}">
              <a14:compatExt xmlns:a14="http://schemas.microsoft.com/office/drawing/2010/main" spid="_x0000_s2235"/>
            </a:ext>
            <a:ext uri="{FF2B5EF4-FFF2-40B4-BE49-F238E27FC236}">
              <a16:creationId xmlns:a16="http://schemas.microsoft.com/office/drawing/2014/main" id="{00000000-0008-0000-0300-0000B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254000</xdr:colOff>
      <xdr:row>187</xdr:row>
      <xdr:rowOff>266700</xdr:rowOff>
    </xdr:to>
    <xdr:sp macro="" textlink="">
      <xdr:nvSpPr>
        <xdr:cNvPr id="2236" name="Control 188" hidden="1">
          <a:extLst>
            <a:ext uri="{63B3BB69-23CF-44E3-9099-C40C66FF867C}">
              <a14:compatExt xmlns:a14="http://schemas.microsoft.com/office/drawing/2010/main" spid="_x0000_s2236"/>
            </a:ext>
            <a:ext uri="{FF2B5EF4-FFF2-40B4-BE49-F238E27FC236}">
              <a16:creationId xmlns:a16="http://schemas.microsoft.com/office/drawing/2014/main" id="{00000000-0008-0000-0300-0000B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254000</xdr:colOff>
      <xdr:row>188</xdr:row>
      <xdr:rowOff>266700</xdr:rowOff>
    </xdr:to>
    <xdr:sp macro="" textlink="">
      <xdr:nvSpPr>
        <xdr:cNvPr id="2237" name="Control 189" hidden="1">
          <a:extLst>
            <a:ext uri="{63B3BB69-23CF-44E3-9099-C40C66FF867C}">
              <a14:compatExt xmlns:a14="http://schemas.microsoft.com/office/drawing/2010/main" spid="_x0000_s2237"/>
            </a:ext>
            <a:ext uri="{FF2B5EF4-FFF2-40B4-BE49-F238E27FC236}">
              <a16:creationId xmlns:a16="http://schemas.microsoft.com/office/drawing/2014/main" id="{00000000-0008-0000-0300-0000B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254000</xdr:colOff>
      <xdr:row>189</xdr:row>
      <xdr:rowOff>266700</xdr:rowOff>
    </xdr:to>
    <xdr:sp macro="" textlink="">
      <xdr:nvSpPr>
        <xdr:cNvPr id="2238" name="Control 190" hidden="1">
          <a:extLst>
            <a:ext uri="{63B3BB69-23CF-44E3-9099-C40C66FF867C}">
              <a14:compatExt xmlns:a14="http://schemas.microsoft.com/office/drawing/2010/main" spid="_x0000_s2238"/>
            </a:ext>
            <a:ext uri="{FF2B5EF4-FFF2-40B4-BE49-F238E27FC236}">
              <a16:creationId xmlns:a16="http://schemas.microsoft.com/office/drawing/2014/main" id="{00000000-0008-0000-0300-0000B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190</xdr:row>
      <xdr:rowOff>0</xdr:rowOff>
    </xdr:from>
    <xdr:to>
      <xdr:col>0</xdr:col>
      <xdr:colOff>254000</xdr:colOff>
      <xdr:row>190</xdr:row>
      <xdr:rowOff>266700</xdr:rowOff>
    </xdr:to>
    <xdr:sp macro="" textlink="">
      <xdr:nvSpPr>
        <xdr:cNvPr id="2239" name="Control 191" hidden="1">
          <a:extLst>
            <a:ext uri="{63B3BB69-23CF-44E3-9099-C40C66FF867C}">
              <a14:compatExt xmlns:a14="http://schemas.microsoft.com/office/drawing/2010/main" spid="_x0000_s2239"/>
            </a:ext>
            <a:ext uri="{FF2B5EF4-FFF2-40B4-BE49-F238E27FC236}">
              <a16:creationId xmlns:a16="http://schemas.microsoft.com/office/drawing/2014/main" id="{00000000-0008-0000-0300-0000B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191</xdr:row>
      <xdr:rowOff>0</xdr:rowOff>
    </xdr:from>
    <xdr:to>
      <xdr:col>0</xdr:col>
      <xdr:colOff>254000</xdr:colOff>
      <xdr:row>191</xdr:row>
      <xdr:rowOff>266700</xdr:rowOff>
    </xdr:to>
    <xdr:sp macro="" textlink="">
      <xdr:nvSpPr>
        <xdr:cNvPr id="2240" name="Control 192" hidden="1">
          <a:extLst>
            <a:ext uri="{63B3BB69-23CF-44E3-9099-C40C66FF867C}">
              <a14:compatExt xmlns:a14="http://schemas.microsoft.com/office/drawing/2010/main" spid="_x0000_s2240"/>
            </a:ext>
            <a:ext uri="{FF2B5EF4-FFF2-40B4-BE49-F238E27FC236}">
              <a16:creationId xmlns:a16="http://schemas.microsoft.com/office/drawing/2014/main" id="{00000000-0008-0000-0300-0000C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254000</xdr:colOff>
      <xdr:row>192</xdr:row>
      <xdr:rowOff>266700</xdr:rowOff>
    </xdr:to>
    <xdr:sp macro="" textlink="">
      <xdr:nvSpPr>
        <xdr:cNvPr id="2241" name="Control 193" hidden="1">
          <a:extLst>
            <a:ext uri="{63B3BB69-23CF-44E3-9099-C40C66FF867C}">
              <a14:compatExt xmlns:a14="http://schemas.microsoft.com/office/drawing/2010/main" spid="_x0000_s2241"/>
            </a:ext>
            <a:ext uri="{FF2B5EF4-FFF2-40B4-BE49-F238E27FC236}">
              <a16:creationId xmlns:a16="http://schemas.microsoft.com/office/drawing/2014/main" id="{00000000-0008-0000-0300-0000C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254000</xdr:colOff>
      <xdr:row>193</xdr:row>
      <xdr:rowOff>266700</xdr:rowOff>
    </xdr:to>
    <xdr:sp macro="" textlink="">
      <xdr:nvSpPr>
        <xdr:cNvPr id="2242" name="Control 194" hidden="1">
          <a:extLst>
            <a:ext uri="{63B3BB69-23CF-44E3-9099-C40C66FF867C}">
              <a14:compatExt xmlns:a14="http://schemas.microsoft.com/office/drawing/2010/main" spid="_x0000_s2242"/>
            </a:ext>
            <a:ext uri="{FF2B5EF4-FFF2-40B4-BE49-F238E27FC236}">
              <a16:creationId xmlns:a16="http://schemas.microsoft.com/office/drawing/2014/main" id="{00000000-0008-0000-0300-0000C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254000</xdr:colOff>
      <xdr:row>194</xdr:row>
      <xdr:rowOff>266700</xdr:rowOff>
    </xdr:to>
    <xdr:sp macro="" textlink="">
      <xdr:nvSpPr>
        <xdr:cNvPr id="2243" name="Control 195" hidden="1">
          <a:extLst>
            <a:ext uri="{63B3BB69-23CF-44E3-9099-C40C66FF867C}">
              <a14:compatExt xmlns:a14="http://schemas.microsoft.com/office/drawing/2010/main" spid="_x0000_s2243"/>
            </a:ext>
            <a:ext uri="{FF2B5EF4-FFF2-40B4-BE49-F238E27FC236}">
              <a16:creationId xmlns:a16="http://schemas.microsoft.com/office/drawing/2014/main" id="{00000000-0008-0000-0300-0000C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195</xdr:row>
      <xdr:rowOff>0</xdr:rowOff>
    </xdr:from>
    <xdr:to>
      <xdr:col>0</xdr:col>
      <xdr:colOff>254000</xdr:colOff>
      <xdr:row>195</xdr:row>
      <xdr:rowOff>266700</xdr:rowOff>
    </xdr:to>
    <xdr:sp macro="" textlink="">
      <xdr:nvSpPr>
        <xdr:cNvPr id="2244" name="Control 196" hidden="1">
          <a:extLst>
            <a:ext uri="{63B3BB69-23CF-44E3-9099-C40C66FF867C}">
              <a14:compatExt xmlns:a14="http://schemas.microsoft.com/office/drawing/2010/main" spid="_x0000_s2244"/>
            </a:ext>
            <a:ext uri="{FF2B5EF4-FFF2-40B4-BE49-F238E27FC236}">
              <a16:creationId xmlns:a16="http://schemas.microsoft.com/office/drawing/2014/main" id="{00000000-0008-0000-0300-0000C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196</xdr:row>
      <xdr:rowOff>0</xdr:rowOff>
    </xdr:from>
    <xdr:to>
      <xdr:col>0</xdr:col>
      <xdr:colOff>254000</xdr:colOff>
      <xdr:row>196</xdr:row>
      <xdr:rowOff>266700</xdr:rowOff>
    </xdr:to>
    <xdr:sp macro="" textlink="">
      <xdr:nvSpPr>
        <xdr:cNvPr id="2245" name="Control 197" hidden="1">
          <a:extLst>
            <a:ext uri="{63B3BB69-23CF-44E3-9099-C40C66FF867C}">
              <a14:compatExt xmlns:a14="http://schemas.microsoft.com/office/drawing/2010/main" spid="_x0000_s2245"/>
            </a:ext>
            <a:ext uri="{FF2B5EF4-FFF2-40B4-BE49-F238E27FC236}">
              <a16:creationId xmlns:a16="http://schemas.microsoft.com/office/drawing/2014/main" id="{00000000-0008-0000-0300-0000C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254000</xdr:colOff>
      <xdr:row>197</xdr:row>
      <xdr:rowOff>266700</xdr:rowOff>
    </xdr:to>
    <xdr:sp macro="" textlink="">
      <xdr:nvSpPr>
        <xdr:cNvPr id="2246" name="Control 198" hidden="1">
          <a:extLst>
            <a:ext uri="{63B3BB69-23CF-44E3-9099-C40C66FF867C}">
              <a14:compatExt xmlns:a14="http://schemas.microsoft.com/office/drawing/2010/main" spid="_x0000_s2246"/>
            </a:ext>
            <a:ext uri="{FF2B5EF4-FFF2-40B4-BE49-F238E27FC236}">
              <a16:creationId xmlns:a16="http://schemas.microsoft.com/office/drawing/2014/main" id="{00000000-0008-0000-0300-0000C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198</xdr:row>
      <xdr:rowOff>0</xdr:rowOff>
    </xdr:from>
    <xdr:to>
      <xdr:col>0</xdr:col>
      <xdr:colOff>254000</xdr:colOff>
      <xdr:row>198</xdr:row>
      <xdr:rowOff>266700</xdr:rowOff>
    </xdr:to>
    <xdr:sp macro="" textlink="">
      <xdr:nvSpPr>
        <xdr:cNvPr id="2247" name="Control 199" hidden="1">
          <a:extLst>
            <a:ext uri="{63B3BB69-23CF-44E3-9099-C40C66FF867C}">
              <a14:compatExt xmlns:a14="http://schemas.microsoft.com/office/drawing/2010/main" spid="_x0000_s2247"/>
            </a:ext>
            <a:ext uri="{FF2B5EF4-FFF2-40B4-BE49-F238E27FC236}">
              <a16:creationId xmlns:a16="http://schemas.microsoft.com/office/drawing/2014/main" id="{00000000-0008-0000-0300-0000C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254000</xdr:colOff>
      <xdr:row>199</xdr:row>
      <xdr:rowOff>266700</xdr:rowOff>
    </xdr:to>
    <xdr:sp macro="" textlink="">
      <xdr:nvSpPr>
        <xdr:cNvPr id="2248" name="Control 200" hidden="1">
          <a:extLst>
            <a:ext uri="{63B3BB69-23CF-44E3-9099-C40C66FF867C}">
              <a14:compatExt xmlns:a14="http://schemas.microsoft.com/office/drawing/2010/main" spid="_x0000_s2248"/>
            </a:ext>
            <a:ext uri="{FF2B5EF4-FFF2-40B4-BE49-F238E27FC236}">
              <a16:creationId xmlns:a16="http://schemas.microsoft.com/office/drawing/2014/main" id="{00000000-0008-0000-0300-0000C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200</xdr:row>
      <xdr:rowOff>0</xdr:rowOff>
    </xdr:from>
    <xdr:to>
      <xdr:col>0</xdr:col>
      <xdr:colOff>254000</xdr:colOff>
      <xdr:row>200</xdr:row>
      <xdr:rowOff>266700</xdr:rowOff>
    </xdr:to>
    <xdr:sp macro="" textlink="">
      <xdr:nvSpPr>
        <xdr:cNvPr id="2249" name="Control 201" hidden="1">
          <a:extLst>
            <a:ext uri="{63B3BB69-23CF-44E3-9099-C40C66FF867C}">
              <a14:compatExt xmlns:a14="http://schemas.microsoft.com/office/drawing/2010/main" spid="_x0000_s2249"/>
            </a:ext>
            <a:ext uri="{FF2B5EF4-FFF2-40B4-BE49-F238E27FC236}">
              <a16:creationId xmlns:a16="http://schemas.microsoft.com/office/drawing/2014/main" id="{00000000-0008-0000-0300-0000C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201</xdr:row>
      <xdr:rowOff>0</xdr:rowOff>
    </xdr:from>
    <xdr:to>
      <xdr:col>0</xdr:col>
      <xdr:colOff>254000</xdr:colOff>
      <xdr:row>201</xdr:row>
      <xdr:rowOff>266700</xdr:rowOff>
    </xdr:to>
    <xdr:sp macro="" textlink="">
      <xdr:nvSpPr>
        <xdr:cNvPr id="2250" name="Control 202" hidden="1">
          <a:extLst>
            <a:ext uri="{63B3BB69-23CF-44E3-9099-C40C66FF867C}">
              <a14:compatExt xmlns:a14="http://schemas.microsoft.com/office/drawing/2010/main" spid="_x0000_s2250"/>
            </a:ext>
            <a:ext uri="{FF2B5EF4-FFF2-40B4-BE49-F238E27FC236}">
              <a16:creationId xmlns:a16="http://schemas.microsoft.com/office/drawing/2014/main" id="{00000000-0008-0000-0300-0000C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254000</xdr:colOff>
      <xdr:row>202</xdr:row>
      <xdr:rowOff>266700</xdr:rowOff>
    </xdr:to>
    <xdr:sp macro="" textlink="">
      <xdr:nvSpPr>
        <xdr:cNvPr id="2251" name="Control 203" hidden="1">
          <a:extLst>
            <a:ext uri="{63B3BB69-23CF-44E3-9099-C40C66FF867C}">
              <a14:compatExt xmlns:a14="http://schemas.microsoft.com/office/drawing/2010/main" spid="_x0000_s2251"/>
            </a:ext>
            <a:ext uri="{FF2B5EF4-FFF2-40B4-BE49-F238E27FC236}">
              <a16:creationId xmlns:a16="http://schemas.microsoft.com/office/drawing/2014/main" id="{00000000-0008-0000-0300-0000C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203</xdr:row>
      <xdr:rowOff>0</xdr:rowOff>
    </xdr:from>
    <xdr:to>
      <xdr:col>0</xdr:col>
      <xdr:colOff>254000</xdr:colOff>
      <xdr:row>203</xdr:row>
      <xdr:rowOff>266700</xdr:rowOff>
    </xdr:to>
    <xdr:sp macro="" textlink="">
      <xdr:nvSpPr>
        <xdr:cNvPr id="2252" name="Control 204" hidden="1">
          <a:extLst>
            <a:ext uri="{63B3BB69-23CF-44E3-9099-C40C66FF867C}">
              <a14:compatExt xmlns:a14="http://schemas.microsoft.com/office/drawing/2010/main" spid="_x0000_s2252"/>
            </a:ext>
            <a:ext uri="{FF2B5EF4-FFF2-40B4-BE49-F238E27FC236}">
              <a16:creationId xmlns:a16="http://schemas.microsoft.com/office/drawing/2014/main" id="{00000000-0008-0000-0300-0000C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204</xdr:row>
      <xdr:rowOff>0</xdr:rowOff>
    </xdr:from>
    <xdr:to>
      <xdr:col>0</xdr:col>
      <xdr:colOff>254000</xdr:colOff>
      <xdr:row>204</xdr:row>
      <xdr:rowOff>266700</xdr:rowOff>
    </xdr:to>
    <xdr:sp macro="" textlink="">
      <xdr:nvSpPr>
        <xdr:cNvPr id="2253" name="Control 205" hidden="1">
          <a:extLst>
            <a:ext uri="{63B3BB69-23CF-44E3-9099-C40C66FF867C}">
              <a14:compatExt xmlns:a14="http://schemas.microsoft.com/office/drawing/2010/main" spid="_x0000_s2253"/>
            </a:ext>
            <a:ext uri="{FF2B5EF4-FFF2-40B4-BE49-F238E27FC236}">
              <a16:creationId xmlns:a16="http://schemas.microsoft.com/office/drawing/2014/main" id="{00000000-0008-0000-0300-0000C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254000</xdr:colOff>
      <xdr:row>205</xdr:row>
      <xdr:rowOff>266700</xdr:rowOff>
    </xdr:to>
    <xdr:sp macro="" textlink="">
      <xdr:nvSpPr>
        <xdr:cNvPr id="2254" name="Control 206" hidden="1">
          <a:extLst>
            <a:ext uri="{63B3BB69-23CF-44E3-9099-C40C66FF867C}">
              <a14:compatExt xmlns:a14="http://schemas.microsoft.com/office/drawing/2010/main" spid="_x0000_s2254"/>
            </a:ext>
            <a:ext uri="{FF2B5EF4-FFF2-40B4-BE49-F238E27FC236}">
              <a16:creationId xmlns:a16="http://schemas.microsoft.com/office/drawing/2014/main" id="{00000000-0008-0000-0300-0000C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206</xdr:row>
      <xdr:rowOff>0</xdr:rowOff>
    </xdr:from>
    <xdr:to>
      <xdr:col>0</xdr:col>
      <xdr:colOff>254000</xdr:colOff>
      <xdr:row>206</xdr:row>
      <xdr:rowOff>266700</xdr:rowOff>
    </xdr:to>
    <xdr:sp macro="" textlink="">
      <xdr:nvSpPr>
        <xdr:cNvPr id="2255" name="Control 207" hidden="1">
          <a:extLst>
            <a:ext uri="{63B3BB69-23CF-44E3-9099-C40C66FF867C}">
              <a14:compatExt xmlns:a14="http://schemas.microsoft.com/office/drawing/2010/main" spid="_x0000_s2255"/>
            </a:ext>
            <a:ext uri="{FF2B5EF4-FFF2-40B4-BE49-F238E27FC236}">
              <a16:creationId xmlns:a16="http://schemas.microsoft.com/office/drawing/2014/main" id="{00000000-0008-0000-0300-0000C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207</xdr:row>
      <xdr:rowOff>0</xdr:rowOff>
    </xdr:from>
    <xdr:to>
      <xdr:col>0</xdr:col>
      <xdr:colOff>254000</xdr:colOff>
      <xdr:row>207</xdr:row>
      <xdr:rowOff>266700</xdr:rowOff>
    </xdr:to>
    <xdr:sp macro="" textlink="">
      <xdr:nvSpPr>
        <xdr:cNvPr id="2256" name="Control 208" hidden="1">
          <a:extLst>
            <a:ext uri="{63B3BB69-23CF-44E3-9099-C40C66FF867C}">
              <a14:compatExt xmlns:a14="http://schemas.microsoft.com/office/drawing/2010/main" spid="_x0000_s2256"/>
            </a:ext>
            <a:ext uri="{FF2B5EF4-FFF2-40B4-BE49-F238E27FC236}">
              <a16:creationId xmlns:a16="http://schemas.microsoft.com/office/drawing/2014/main" id="{00000000-0008-0000-0300-0000D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254000</xdr:colOff>
      <xdr:row>208</xdr:row>
      <xdr:rowOff>266700</xdr:rowOff>
    </xdr:to>
    <xdr:sp macro="" textlink="">
      <xdr:nvSpPr>
        <xdr:cNvPr id="2257" name="Control 209" hidden="1">
          <a:extLst>
            <a:ext uri="{63B3BB69-23CF-44E3-9099-C40C66FF867C}">
              <a14:compatExt xmlns:a14="http://schemas.microsoft.com/office/drawing/2010/main" spid="_x0000_s2257"/>
            </a:ext>
            <a:ext uri="{FF2B5EF4-FFF2-40B4-BE49-F238E27FC236}">
              <a16:creationId xmlns:a16="http://schemas.microsoft.com/office/drawing/2014/main" id="{00000000-0008-0000-0300-0000D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254000</xdr:colOff>
      <xdr:row>209</xdr:row>
      <xdr:rowOff>266700</xdr:rowOff>
    </xdr:to>
    <xdr:sp macro="" textlink="">
      <xdr:nvSpPr>
        <xdr:cNvPr id="2258" name="Control 210" hidden="1">
          <a:extLst>
            <a:ext uri="{63B3BB69-23CF-44E3-9099-C40C66FF867C}">
              <a14:compatExt xmlns:a14="http://schemas.microsoft.com/office/drawing/2010/main" spid="_x0000_s2258"/>
            </a:ext>
            <a:ext uri="{FF2B5EF4-FFF2-40B4-BE49-F238E27FC236}">
              <a16:creationId xmlns:a16="http://schemas.microsoft.com/office/drawing/2014/main" id="{00000000-0008-0000-0300-0000D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210</xdr:row>
      <xdr:rowOff>0</xdr:rowOff>
    </xdr:from>
    <xdr:to>
      <xdr:col>0</xdr:col>
      <xdr:colOff>254000</xdr:colOff>
      <xdr:row>210</xdr:row>
      <xdr:rowOff>266700</xdr:rowOff>
    </xdr:to>
    <xdr:sp macro="" textlink="">
      <xdr:nvSpPr>
        <xdr:cNvPr id="2259" name="Control 211" hidden="1">
          <a:extLst>
            <a:ext uri="{63B3BB69-23CF-44E3-9099-C40C66FF867C}">
              <a14:compatExt xmlns:a14="http://schemas.microsoft.com/office/drawing/2010/main" spid="_x0000_s2259"/>
            </a:ext>
            <a:ext uri="{FF2B5EF4-FFF2-40B4-BE49-F238E27FC236}">
              <a16:creationId xmlns:a16="http://schemas.microsoft.com/office/drawing/2014/main" id="{00000000-0008-0000-0300-0000D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211</xdr:row>
      <xdr:rowOff>0</xdr:rowOff>
    </xdr:from>
    <xdr:to>
      <xdr:col>0</xdr:col>
      <xdr:colOff>254000</xdr:colOff>
      <xdr:row>211</xdr:row>
      <xdr:rowOff>266700</xdr:rowOff>
    </xdr:to>
    <xdr:sp macro="" textlink="">
      <xdr:nvSpPr>
        <xdr:cNvPr id="2260" name="Control 212" hidden="1">
          <a:extLst>
            <a:ext uri="{63B3BB69-23CF-44E3-9099-C40C66FF867C}">
              <a14:compatExt xmlns:a14="http://schemas.microsoft.com/office/drawing/2010/main" spid="_x0000_s2260"/>
            </a:ext>
            <a:ext uri="{FF2B5EF4-FFF2-40B4-BE49-F238E27FC236}">
              <a16:creationId xmlns:a16="http://schemas.microsoft.com/office/drawing/2014/main" id="{00000000-0008-0000-0300-0000D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212</xdr:row>
      <xdr:rowOff>0</xdr:rowOff>
    </xdr:from>
    <xdr:to>
      <xdr:col>0</xdr:col>
      <xdr:colOff>254000</xdr:colOff>
      <xdr:row>212</xdr:row>
      <xdr:rowOff>266700</xdr:rowOff>
    </xdr:to>
    <xdr:sp macro="" textlink="">
      <xdr:nvSpPr>
        <xdr:cNvPr id="2261" name="Control 213" hidden="1">
          <a:extLst>
            <a:ext uri="{63B3BB69-23CF-44E3-9099-C40C66FF867C}">
              <a14:compatExt xmlns:a14="http://schemas.microsoft.com/office/drawing/2010/main" spid="_x0000_s2261"/>
            </a:ext>
            <a:ext uri="{FF2B5EF4-FFF2-40B4-BE49-F238E27FC236}">
              <a16:creationId xmlns:a16="http://schemas.microsoft.com/office/drawing/2014/main" id="{00000000-0008-0000-0300-0000D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213</xdr:row>
      <xdr:rowOff>0</xdr:rowOff>
    </xdr:from>
    <xdr:to>
      <xdr:col>0</xdr:col>
      <xdr:colOff>254000</xdr:colOff>
      <xdr:row>213</xdr:row>
      <xdr:rowOff>266700</xdr:rowOff>
    </xdr:to>
    <xdr:sp macro="" textlink="">
      <xdr:nvSpPr>
        <xdr:cNvPr id="2262" name="Control 214" hidden="1">
          <a:extLst>
            <a:ext uri="{63B3BB69-23CF-44E3-9099-C40C66FF867C}">
              <a14:compatExt xmlns:a14="http://schemas.microsoft.com/office/drawing/2010/main" spid="_x0000_s2262"/>
            </a:ext>
            <a:ext uri="{FF2B5EF4-FFF2-40B4-BE49-F238E27FC236}">
              <a16:creationId xmlns:a16="http://schemas.microsoft.com/office/drawing/2014/main" id="{00000000-0008-0000-0300-0000D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254000</xdr:colOff>
      <xdr:row>214</xdr:row>
      <xdr:rowOff>266700</xdr:rowOff>
    </xdr:to>
    <xdr:sp macro="" textlink="">
      <xdr:nvSpPr>
        <xdr:cNvPr id="2263" name="Control 215" hidden="1">
          <a:extLst>
            <a:ext uri="{63B3BB69-23CF-44E3-9099-C40C66FF867C}">
              <a14:compatExt xmlns:a14="http://schemas.microsoft.com/office/drawing/2010/main" spid="_x0000_s2263"/>
            </a:ext>
            <a:ext uri="{FF2B5EF4-FFF2-40B4-BE49-F238E27FC236}">
              <a16:creationId xmlns:a16="http://schemas.microsoft.com/office/drawing/2014/main" id="{00000000-0008-0000-0300-0000D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215</xdr:row>
      <xdr:rowOff>0</xdr:rowOff>
    </xdr:from>
    <xdr:to>
      <xdr:col>0</xdr:col>
      <xdr:colOff>254000</xdr:colOff>
      <xdr:row>215</xdr:row>
      <xdr:rowOff>266700</xdr:rowOff>
    </xdr:to>
    <xdr:sp macro="" textlink="">
      <xdr:nvSpPr>
        <xdr:cNvPr id="2264" name="Control 216" hidden="1">
          <a:extLst>
            <a:ext uri="{63B3BB69-23CF-44E3-9099-C40C66FF867C}">
              <a14:compatExt xmlns:a14="http://schemas.microsoft.com/office/drawing/2010/main" spid="_x0000_s2264"/>
            </a:ext>
            <a:ext uri="{FF2B5EF4-FFF2-40B4-BE49-F238E27FC236}">
              <a16:creationId xmlns:a16="http://schemas.microsoft.com/office/drawing/2014/main" id="{00000000-0008-0000-0300-0000D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254000</xdr:colOff>
      <xdr:row>216</xdr:row>
      <xdr:rowOff>266700</xdr:rowOff>
    </xdr:to>
    <xdr:sp macro="" textlink="">
      <xdr:nvSpPr>
        <xdr:cNvPr id="2265" name="Control 217" hidden="1">
          <a:extLst>
            <a:ext uri="{63B3BB69-23CF-44E3-9099-C40C66FF867C}">
              <a14:compatExt xmlns:a14="http://schemas.microsoft.com/office/drawing/2010/main" spid="_x0000_s2265"/>
            </a:ext>
            <a:ext uri="{FF2B5EF4-FFF2-40B4-BE49-F238E27FC236}">
              <a16:creationId xmlns:a16="http://schemas.microsoft.com/office/drawing/2014/main" id="{00000000-0008-0000-0300-0000D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217</xdr:row>
      <xdr:rowOff>0</xdr:rowOff>
    </xdr:from>
    <xdr:to>
      <xdr:col>0</xdr:col>
      <xdr:colOff>254000</xdr:colOff>
      <xdr:row>217</xdr:row>
      <xdr:rowOff>266700</xdr:rowOff>
    </xdr:to>
    <xdr:sp macro="" textlink="">
      <xdr:nvSpPr>
        <xdr:cNvPr id="2266" name="Control 218" hidden="1">
          <a:extLst>
            <a:ext uri="{63B3BB69-23CF-44E3-9099-C40C66FF867C}">
              <a14:compatExt xmlns:a14="http://schemas.microsoft.com/office/drawing/2010/main" spid="_x0000_s2266"/>
            </a:ext>
            <a:ext uri="{FF2B5EF4-FFF2-40B4-BE49-F238E27FC236}">
              <a16:creationId xmlns:a16="http://schemas.microsoft.com/office/drawing/2014/main" id="{00000000-0008-0000-0300-0000D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218</xdr:row>
      <xdr:rowOff>0</xdr:rowOff>
    </xdr:from>
    <xdr:to>
      <xdr:col>0</xdr:col>
      <xdr:colOff>254000</xdr:colOff>
      <xdr:row>218</xdr:row>
      <xdr:rowOff>266700</xdr:rowOff>
    </xdr:to>
    <xdr:sp macro="" textlink="">
      <xdr:nvSpPr>
        <xdr:cNvPr id="2267" name="Control 219" hidden="1">
          <a:extLst>
            <a:ext uri="{63B3BB69-23CF-44E3-9099-C40C66FF867C}">
              <a14:compatExt xmlns:a14="http://schemas.microsoft.com/office/drawing/2010/main" spid="_x0000_s2267"/>
            </a:ext>
            <a:ext uri="{FF2B5EF4-FFF2-40B4-BE49-F238E27FC236}">
              <a16:creationId xmlns:a16="http://schemas.microsoft.com/office/drawing/2014/main" id="{00000000-0008-0000-0300-0000D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219</xdr:row>
      <xdr:rowOff>0</xdr:rowOff>
    </xdr:from>
    <xdr:to>
      <xdr:col>0</xdr:col>
      <xdr:colOff>254000</xdr:colOff>
      <xdr:row>219</xdr:row>
      <xdr:rowOff>266700</xdr:rowOff>
    </xdr:to>
    <xdr:sp macro="" textlink="">
      <xdr:nvSpPr>
        <xdr:cNvPr id="2268" name="Control 220" hidden="1">
          <a:extLst>
            <a:ext uri="{63B3BB69-23CF-44E3-9099-C40C66FF867C}">
              <a14:compatExt xmlns:a14="http://schemas.microsoft.com/office/drawing/2010/main" spid="_x0000_s2268"/>
            </a:ext>
            <a:ext uri="{FF2B5EF4-FFF2-40B4-BE49-F238E27FC236}">
              <a16:creationId xmlns:a16="http://schemas.microsoft.com/office/drawing/2014/main" id="{00000000-0008-0000-0300-0000D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220</xdr:row>
      <xdr:rowOff>0</xdr:rowOff>
    </xdr:from>
    <xdr:to>
      <xdr:col>0</xdr:col>
      <xdr:colOff>254000</xdr:colOff>
      <xdr:row>220</xdr:row>
      <xdr:rowOff>266700</xdr:rowOff>
    </xdr:to>
    <xdr:sp macro="" textlink="">
      <xdr:nvSpPr>
        <xdr:cNvPr id="2269" name="Control 221" hidden="1">
          <a:extLst>
            <a:ext uri="{63B3BB69-23CF-44E3-9099-C40C66FF867C}">
              <a14:compatExt xmlns:a14="http://schemas.microsoft.com/office/drawing/2010/main" spid="_x0000_s2269"/>
            </a:ext>
            <a:ext uri="{FF2B5EF4-FFF2-40B4-BE49-F238E27FC236}">
              <a16:creationId xmlns:a16="http://schemas.microsoft.com/office/drawing/2014/main" id="{00000000-0008-0000-0300-0000D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254000</xdr:colOff>
      <xdr:row>221</xdr:row>
      <xdr:rowOff>266700</xdr:rowOff>
    </xdr:to>
    <xdr:sp macro="" textlink="">
      <xdr:nvSpPr>
        <xdr:cNvPr id="2270" name="Control 222" hidden="1">
          <a:extLst>
            <a:ext uri="{63B3BB69-23CF-44E3-9099-C40C66FF867C}">
              <a14:compatExt xmlns:a14="http://schemas.microsoft.com/office/drawing/2010/main" spid="_x0000_s2270"/>
            </a:ext>
            <a:ext uri="{FF2B5EF4-FFF2-40B4-BE49-F238E27FC236}">
              <a16:creationId xmlns:a16="http://schemas.microsoft.com/office/drawing/2014/main" id="{00000000-0008-0000-0300-0000D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222</xdr:row>
      <xdr:rowOff>0</xdr:rowOff>
    </xdr:from>
    <xdr:to>
      <xdr:col>0</xdr:col>
      <xdr:colOff>254000</xdr:colOff>
      <xdr:row>222</xdr:row>
      <xdr:rowOff>266700</xdr:rowOff>
    </xdr:to>
    <xdr:sp macro="" textlink="">
      <xdr:nvSpPr>
        <xdr:cNvPr id="2271" name="Control 223" hidden="1">
          <a:extLst>
            <a:ext uri="{63B3BB69-23CF-44E3-9099-C40C66FF867C}">
              <a14:compatExt xmlns:a14="http://schemas.microsoft.com/office/drawing/2010/main" spid="_x0000_s2271"/>
            </a:ext>
            <a:ext uri="{FF2B5EF4-FFF2-40B4-BE49-F238E27FC236}">
              <a16:creationId xmlns:a16="http://schemas.microsoft.com/office/drawing/2014/main" id="{00000000-0008-0000-0300-0000D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254000</xdr:colOff>
      <xdr:row>223</xdr:row>
      <xdr:rowOff>266700</xdr:rowOff>
    </xdr:to>
    <xdr:sp macro="" textlink="">
      <xdr:nvSpPr>
        <xdr:cNvPr id="2272" name="Control 224" hidden="1">
          <a:extLst>
            <a:ext uri="{63B3BB69-23CF-44E3-9099-C40C66FF867C}">
              <a14:compatExt xmlns:a14="http://schemas.microsoft.com/office/drawing/2010/main" spid="_x0000_s2272"/>
            </a:ext>
            <a:ext uri="{FF2B5EF4-FFF2-40B4-BE49-F238E27FC236}">
              <a16:creationId xmlns:a16="http://schemas.microsoft.com/office/drawing/2014/main" id="{00000000-0008-0000-0300-0000E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224</xdr:row>
      <xdr:rowOff>0</xdr:rowOff>
    </xdr:from>
    <xdr:to>
      <xdr:col>0</xdr:col>
      <xdr:colOff>254000</xdr:colOff>
      <xdr:row>224</xdr:row>
      <xdr:rowOff>266700</xdr:rowOff>
    </xdr:to>
    <xdr:sp macro="" textlink="">
      <xdr:nvSpPr>
        <xdr:cNvPr id="2273" name="Control 225" hidden="1">
          <a:extLst>
            <a:ext uri="{63B3BB69-23CF-44E3-9099-C40C66FF867C}">
              <a14:compatExt xmlns:a14="http://schemas.microsoft.com/office/drawing/2010/main" spid="_x0000_s2273"/>
            </a:ext>
            <a:ext uri="{FF2B5EF4-FFF2-40B4-BE49-F238E27FC236}">
              <a16:creationId xmlns:a16="http://schemas.microsoft.com/office/drawing/2014/main" id="{00000000-0008-0000-0300-0000E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225</xdr:row>
      <xdr:rowOff>0</xdr:rowOff>
    </xdr:from>
    <xdr:to>
      <xdr:col>0</xdr:col>
      <xdr:colOff>254000</xdr:colOff>
      <xdr:row>225</xdr:row>
      <xdr:rowOff>266700</xdr:rowOff>
    </xdr:to>
    <xdr:sp macro="" textlink="">
      <xdr:nvSpPr>
        <xdr:cNvPr id="2274" name="Control 226" hidden="1">
          <a:extLst>
            <a:ext uri="{63B3BB69-23CF-44E3-9099-C40C66FF867C}">
              <a14:compatExt xmlns:a14="http://schemas.microsoft.com/office/drawing/2010/main" spid="_x0000_s2274"/>
            </a:ext>
            <a:ext uri="{FF2B5EF4-FFF2-40B4-BE49-F238E27FC236}">
              <a16:creationId xmlns:a16="http://schemas.microsoft.com/office/drawing/2014/main" id="{00000000-0008-0000-0300-0000E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226</xdr:row>
      <xdr:rowOff>0</xdr:rowOff>
    </xdr:from>
    <xdr:to>
      <xdr:col>0</xdr:col>
      <xdr:colOff>254000</xdr:colOff>
      <xdr:row>226</xdr:row>
      <xdr:rowOff>266700</xdr:rowOff>
    </xdr:to>
    <xdr:sp macro="" textlink="">
      <xdr:nvSpPr>
        <xdr:cNvPr id="2275" name="Control 227" hidden="1">
          <a:extLst>
            <a:ext uri="{63B3BB69-23CF-44E3-9099-C40C66FF867C}">
              <a14:compatExt xmlns:a14="http://schemas.microsoft.com/office/drawing/2010/main" spid="_x0000_s2275"/>
            </a:ext>
            <a:ext uri="{FF2B5EF4-FFF2-40B4-BE49-F238E27FC236}">
              <a16:creationId xmlns:a16="http://schemas.microsoft.com/office/drawing/2014/main" id="{00000000-0008-0000-0300-0000E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254000</xdr:colOff>
      <xdr:row>227</xdr:row>
      <xdr:rowOff>266700</xdr:rowOff>
    </xdr:to>
    <xdr:sp macro="" textlink="">
      <xdr:nvSpPr>
        <xdr:cNvPr id="2276" name="Control 228" hidden="1">
          <a:extLst>
            <a:ext uri="{63B3BB69-23CF-44E3-9099-C40C66FF867C}">
              <a14:compatExt xmlns:a14="http://schemas.microsoft.com/office/drawing/2010/main" spid="_x0000_s2276"/>
            </a:ext>
            <a:ext uri="{FF2B5EF4-FFF2-40B4-BE49-F238E27FC236}">
              <a16:creationId xmlns:a16="http://schemas.microsoft.com/office/drawing/2014/main" id="{00000000-0008-0000-0300-0000E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228</xdr:row>
      <xdr:rowOff>0</xdr:rowOff>
    </xdr:from>
    <xdr:to>
      <xdr:col>0</xdr:col>
      <xdr:colOff>254000</xdr:colOff>
      <xdr:row>228</xdr:row>
      <xdr:rowOff>266700</xdr:rowOff>
    </xdr:to>
    <xdr:sp macro="" textlink="">
      <xdr:nvSpPr>
        <xdr:cNvPr id="2277" name="Control 229" hidden="1">
          <a:extLst>
            <a:ext uri="{63B3BB69-23CF-44E3-9099-C40C66FF867C}">
              <a14:compatExt xmlns:a14="http://schemas.microsoft.com/office/drawing/2010/main" spid="_x0000_s2277"/>
            </a:ext>
            <a:ext uri="{FF2B5EF4-FFF2-40B4-BE49-F238E27FC236}">
              <a16:creationId xmlns:a16="http://schemas.microsoft.com/office/drawing/2014/main" id="{00000000-0008-0000-0300-0000E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229</xdr:row>
      <xdr:rowOff>0</xdr:rowOff>
    </xdr:from>
    <xdr:to>
      <xdr:col>0</xdr:col>
      <xdr:colOff>254000</xdr:colOff>
      <xdr:row>229</xdr:row>
      <xdr:rowOff>266700</xdr:rowOff>
    </xdr:to>
    <xdr:sp macro="" textlink="">
      <xdr:nvSpPr>
        <xdr:cNvPr id="2278" name="Control 230" hidden="1">
          <a:extLst>
            <a:ext uri="{63B3BB69-23CF-44E3-9099-C40C66FF867C}">
              <a14:compatExt xmlns:a14="http://schemas.microsoft.com/office/drawing/2010/main" spid="_x0000_s2278"/>
            </a:ext>
            <a:ext uri="{FF2B5EF4-FFF2-40B4-BE49-F238E27FC236}">
              <a16:creationId xmlns:a16="http://schemas.microsoft.com/office/drawing/2014/main" id="{00000000-0008-0000-0300-0000E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230</xdr:row>
      <xdr:rowOff>0</xdr:rowOff>
    </xdr:from>
    <xdr:to>
      <xdr:col>0</xdr:col>
      <xdr:colOff>254000</xdr:colOff>
      <xdr:row>230</xdr:row>
      <xdr:rowOff>266700</xdr:rowOff>
    </xdr:to>
    <xdr:sp macro="" textlink="">
      <xdr:nvSpPr>
        <xdr:cNvPr id="2279" name="Control 231" hidden="1">
          <a:extLst>
            <a:ext uri="{63B3BB69-23CF-44E3-9099-C40C66FF867C}">
              <a14:compatExt xmlns:a14="http://schemas.microsoft.com/office/drawing/2010/main" spid="_x0000_s2279"/>
            </a:ext>
            <a:ext uri="{FF2B5EF4-FFF2-40B4-BE49-F238E27FC236}">
              <a16:creationId xmlns:a16="http://schemas.microsoft.com/office/drawing/2014/main" id="{00000000-0008-0000-0300-0000E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254000</xdr:colOff>
      <xdr:row>231</xdr:row>
      <xdr:rowOff>266700</xdr:rowOff>
    </xdr:to>
    <xdr:sp macro="" textlink="">
      <xdr:nvSpPr>
        <xdr:cNvPr id="2280" name="Control 232" hidden="1">
          <a:extLst>
            <a:ext uri="{63B3BB69-23CF-44E3-9099-C40C66FF867C}">
              <a14:compatExt xmlns:a14="http://schemas.microsoft.com/office/drawing/2010/main" spid="_x0000_s2280"/>
            </a:ext>
            <a:ext uri="{FF2B5EF4-FFF2-40B4-BE49-F238E27FC236}">
              <a16:creationId xmlns:a16="http://schemas.microsoft.com/office/drawing/2014/main" id="{00000000-0008-0000-0300-0000E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254000</xdr:colOff>
      <xdr:row>232</xdr:row>
      <xdr:rowOff>266700</xdr:rowOff>
    </xdr:to>
    <xdr:sp macro="" textlink="">
      <xdr:nvSpPr>
        <xdr:cNvPr id="2281" name="Control 233" hidden="1">
          <a:extLst>
            <a:ext uri="{63B3BB69-23CF-44E3-9099-C40C66FF867C}">
              <a14:compatExt xmlns:a14="http://schemas.microsoft.com/office/drawing/2010/main" spid="_x0000_s2281"/>
            </a:ext>
            <a:ext uri="{FF2B5EF4-FFF2-40B4-BE49-F238E27FC236}">
              <a16:creationId xmlns:a16="http://schemas.microsoft.com/office/drawing/2014/main" id="{00000000-0008-0000-0300-0000E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254000</xdr:colOff>
      <xdr:row>233</xdr:row>
      <xdr:rowOff>266700</xdr:rowOff>
    </xdr:to>
    <xdr:sp macro="" textlink="">
      <xdr:nvSpPr>
        <xdr:cNvPr id="2282" name="Control 234" hidden="1">
          <a:extLst>
            <a:ext uri="{63B3BB69-23CF-44E3-9099-C40C66FF867C}">
              <a14:compatExt xmlns:a14="http://schemas.microsoft.com/office/drawing/2010/main" spid="_x0000_s2282"/>
            </a:ext>
            <a:ext uri="{FF2B5EF4-FFF2-40B4-BE49-F238E27FC236}">
              <a16:creationId xmlns:a16="http://schemas.microsoft.com/office/drawing/2014/main" id="{00000000-0008-0000-0300-0000E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254000</xdr:colOff>
      <xdr:row>234</xdr:row>
      <xdr:rowOff>266700</xdr:rowOff>
    </xdr:to>
    <xdr:sp macro="" textlink="">
      <xdr:nvSpPr>
        <xdr:cNvPr id="2283" name="Control 235" hidden="1">
          <a:extLst>
            <a:ext uri="{63B3BB69-23CF-44E3-9099-C40C66FF867C}">
              <a14:compatExt xmlns:a14="http://schemas.microsoft.com/office/drawing/2010/main" spid="_x0000_s2283"/>
            </a:ext>
            <a:ext uri="{FF2B5EF4-FFF2-40B4-BE49-F238E27FC236}">
              <a16:creationId xmlns:a16="http://schemas.microsoft.com/office/drawing/2014/main" id="{00000000-0008-0000-0300-0000E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254000</xdr:colOff>
      <xdr:row>235</xdr:row>
      <xdr:rowOff>266700</xdr:rowOff>
    </xdr:to>
    <xdr:sp macro="" textlink="">
      <xdr:nvSpPr>
        <xdr:cNvPr id="2284" name="Control 236" hidden="1">
          <a:extLst>
            <a:ext uri="{63B3BB69-23CF-44E3-9099-C40C66FF867C}">
              <a14:compatExt xmlns:a14="http://schemas.microsoft.com/office/drawing/2010/main" spid="_x0000_s2284"/>
            </a:ext>
            <a:ext uri="{FF2B5EF4-FFF2-40B4-BE49-F238E27FC236}">
              <a16:creationId xmlns:a16="http://schemas.microsoft.com/office/drawing/2014/main" id="{00000000-0008-0000-0300-0000E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254000</xdr:colOff>
      <xdr:row>236</xdr:row>
      <xdr:rowOff>266700</xdr:rowOff>
    </xdr:to>
    <xdr:sp macro="" textlink="">
      <xdr:nvSpPr>
        <xdr:cNvPr id="2285" name="Control 237" hidden="1">
          <a:extLst>
            <a:ext uri="{63B3BB69-23CF-44E3-9099-C40C66FF867C}">
              <a14:compatExt xmlns:a14="http://schemas.microsoft.com/office/drawing/2010/main" spid="_x0000_s2285"/>
            </a:ext>
            <a:ext uri="{FF2B5EF4-FFF2-40B4-BE49-F238E27FC236}">
              <a16:creationId xmlns:a16="http://schemas.microsoft.com/office/drawing/2014/main" id="{00000000-0008-0000-0300-0000E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254000</xdr:colOff>
      <xdr:row>237</xdr:row>
      <xdr:rowOff>266700</xdr:rowOff>
    </xdr:to>
    <xdr:sp macro="" textlink="">
      <xdr:nvSpPr>
        <xdr:cNvPr id="2286" name="Control 238" hidden="1">
          <a:extLst>
            <a:ext uri="{63B3BB69-23CF-44E3-9099-C40C66FF867C}">
              <a14:compatExt xmlns:a14="http://schemas.microsoft.com/office/drawing/2010/main" spid="_x0000_s2286"/>
            </a:ext>
            <a:ext uri="{FF2B5EF4-FFF2-40B4-BE49-F238E27FC236}">
              <a16:creationId xmlns:a16="http://schemas.microsoft.com/office/drawing/2014/main" id="{00000000-0008-0000-0300-0000E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254000</xdr:colOff>
      <xdr:row>238</xdr:row>
      <xdr:rowOff>266700</xdr:rowOff>
    </xdr:to>
    <xdr:sp macro="" textlink="">
      <xdr:nvSpPr>
        <xdr:cNvPr id="2287" name="Control 239" hidden="1">
          <a:extLst>
            <a:ext uri="{63B3BB69-23CF-44E3-9099-C40C66FF867C}">
              <a14:compatExt xmlns:a14="http://schemas.microsoft.com/office/drawing/2010/main" spid="_x0000_s2287"/>
            </a:ext>
            <a:ext uri="{FF2B5EF4-FFF2-40B4-BE49-F238E27FC236}">
              <a16:creationId xmlns:a16="http://schemas.microsoft.com/office/drawing/2014/main" id="{00000000-0008-0000-0300-0000E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254000</xdr:colOff>
      <xdr:row>239</xdr:row>
      <xdr:rowOff>266700</xdr:rowOff>
    </xdr:to>
    <xdr:sp macro="" textlink="">
      <xdr:nvSpPr>
        <xdr:cNvPr id="2288" name="Control 240" hidden="1">
          <a:extLst>
            <a:ext uri="{63B3BB69-23CF-44E3-9099-C40C66FF867C}">
              <a14:compatExt xmlns:a14="http://schemas.microsoft.com/office/drawing/2010/main" spid="_x0000_s2288"/>
            </a:ext>
            <a:ext uri="{FF2B5EF4-FFF2-40B4-BE49-F238E27FC236}">
              <a16:creationId xmlns:a16="http://schemas.microsoft.com/office/drawing/2014/main" id="{00000000-0008-0000-0300-0000F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240</xdr:row>
      <xdr:rowOff>0</xdr:rowOff>
    </xdr:from>
    <xdr:to>
      <xdr:col>0</xdr:col>
      <xdr:colOff>254000</xdr:colOff>
      <xdr:row>240</xdr:row>
      <xdr:rowOff>266700</xdr:rowOff>
    </xdr:to>
    <xdr:sp macro="" textlink="">
      <xdr:nvSpPr>
        <xdr:cNvPr id="2289" name="Control 241" hidden="1">
          <a:extLst>
            <a:ext uri="{63B3BB69-23CF-44E3-9099-C40C66FF867C}">
              <a14:compatExt xmlns:a14="http://schemas.microsoft.com/office/drawing/2010/main" spid="_x0000_s2289"/>
            </a:ext>
            <a:ext uri="{FF2B5EF4-FFF2-40B4-BE49-F238E27FC236}">
              <a16:creationId xmlns:a16="http://schemas.microsoft.com/office/drawing/2014/main" id="{00000000-0008-0000-0300-0000F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254000</xdr:colOff>
      <xdr:row>241</xdr:row>
      <xdr:rowOff>266700</xdr:rowOff>
    </xdr:to>
    <xdr:sp macro="" textlink="">
      <xdr:nvSpPr>
        <xdr:cNvPr id="2290" name="Control 242" hidden="1">
          <a:extLst>
            <a:ext uri="{63B3BB69-23CF-44E3-9099-C40C66FF867C}">
              <a14:compatExt xmlns:a14="http://schemas.microsoft.com/office/drawing/2010/main" spid="_x0000_s2290"/>
            </a:ext>
            <a:ext uri="{FF2B5EF4-FFF2-40B4-BE49-F238E27FC236}">
              <a16:creationId xmlns:a16="http://schemas.microsoft.com/office/drawing/2014/main" id="{00000000-0008-0000-0300-0000F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254000</xdr:colOff>
      <xdr:row>242</xdr:row>
      <xdr:rowOff>266700</xdr:rowOff>
    </xdr:to>
    <xdr:sp macro="" textlink="">
      <xdr:nvSpPr>
        <xdr:cNvPr id="2291" name="Control 243" hidden="1">
          <a:extLst>
            <a:ext uri="{63B3BB69-23CF-44E3-9099-C40C66FF867C}">
              <a14:compatExt xmlns:a14="http://schemas.microsoft.com/office/drawing/2010/main" spid="_x0000_s2291"/>
            </a:ext>
            <a:ext uri="{FF2B5EF4-FFF2-40B4-BE49-F238E27FC236}">
              <a16:creationId xmlns:a16="http://schemas.microsoft.com/office/drawing/2014/main" id="{00000000-0008-0000-0300-0000F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254000</xdr:colOff>
      <xdr:row>243</xdr:row>
      <xdr:rowOff>266700</xdr:rowOff>
    </xdr:to>
    <xdr:sp macro="" textlink="">
      <xdr:nvSpPr>
        <xdr:cNvPr id="2292" name="Control 244" hidden="1">
          <a:extLst>
            <a:ext uri="{63B3BB69-23CF-44E3-9099-C40C66FF867C}">
              <a14:compatExt xmlns:a14="http://schemas.microsoft.com/office/drawing/2010/main" spid="_x0000_s2292"/>
            </a:ext>
            <a:ext uri="{FF2B5EF4-FFF2-40B4-BE49-F238E27FC236}">
              <a16:creationId xmlns:a16="http://schemas.microsoft.com/office/drawing/2014/main" id="{00000000-0008-0000-0300-0000F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254000</xdr:colOff>
      <xdr:row>244</xdr:row>
      <xdr:rowOff>266700</xdr:rowOff>
    </xdr:to>
    <xdr:sp macro="" textlink="">
      <xdr:nvSpPr>
        <xdr:cNvPr id="2293" name="Control 245" hidden="1">
          <a:extLst>
            <a:ext uri="{63B3BB69-23CF-44E3-9099-C40C66FF867C}">
              <a14:compatExt xmlns:a14="http://schemas.microsoft.com/office/drawing/2010/main" spid="_x0000_s2293"/>
            </a:ext>
            <a:ext uri="{FF2B5EF4-FFF2-40B4-BE49-F238E27FC236}">
              <a16:creationId xmlns:a16="http://schemas.microsoft.com/office/drawing/2014/main" id="{00000000-0008-0000-0300-0000F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254000</xdr:colOff>
      <xdr:row>245</xdr:row>
      <xdr:rowOff>266700</xdr:rowOff>
    </xdr:to>
    <xdr:sp macro="" textlink="">
      <xdr:nvSpPr>
        <xdr:cNvPr id="2294" name="Control 246" hidden="1">
          <a:extLst>
            <a:ext uri="{63B3BB69-23CF-44E3-9099-C40C66FF867C}">
              <a14:compatExt xmlns:a14="http://schemas.microsoft.com/office/drawing/2010/main" spid="_x0000_s2294"/>
            </a:ext>
            <a:ext uri="{FF2B5EF4-FFF2-40B4-BE49-F238E27FC236}">
              <a16:creationId xmlns:a16="http://schemas.microsoft.com/office/drawing/2014/main" id="{00000000-0008-0000-0300-0000F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254000</xdr:colOff>
      <xdr:row>246</xdr:row>
      <xdr:rowOff>266700</xdr:rowOff>
    </xdr:to>
    <xdr:sp macro="" textlink="">
      <xdr:nvSpPr>
        <xdr:cNvPr id="2295" name="Control 247" hidden="1">
          <a:extLst>
            <a:ext uri="{63B3BB69-23CF-44E3-9099-C40C66FF867C}">
              <a14:compatExt xmlns:a14="http://schemas.microsoft.com/office/drawing/2010/main" spid="_x0000_s2295"/>
            </a:ext>
            <a:ext uri="{FF2B5EF4-FFF2-40B4-BE49-F238E27FC236}">
              <a16:creationId xmlns:a16="http://schemas.microsoft.com/office/drawing/2014/main" id="{00000000-0008-0000-0300-0000F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254000</xdr:colOff>
      <xdr:row>247</xdr:row>
      <xdr:rowOff>266700</xdr:rowOff>
    </xdr:to>
    <xdr:sp macro="" textlink="">
      <xdr:nvSpPr>
        <xdr:cNvPr id="2296" name="Control 248" hidden="1">
          <a:extLst>
            <a:ext uri="{63B3BB69-23CF-44E3-9099-C40C66FF867C}">
              <a14:compatExt xmlns:a14="http://schemas.microsoft.com/office/drawing/2010/main" spid="_x0000_s2296"/>
            </a:ext>
            <a:ext uri="{FF2B5EF4-FFF2-40B4-BE49-F238E27FC236}">
              <a16:creationId xmlns:a16="http://schemas.microsoft.com/office/drawing/2014/main" id="{00000000-0008-0000-0300-0000F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248</xdr:row>
      <xdr:rowOff>0</xdr:rowOff>
    </xdr:from>
    <xdr:to>
      <xdr:col>0</xdr:col>
      <xdr:colOff>254000</xdr:colOff>
      <xdr:row>248</xdr:row>
      <xdr:rowOff>266700</xdr:rowOff>
    </xdr:to>
    <xdr:sp macro="" textlink="">
      <xdr:nvSpPr>
        <xdr:cNvPr id="2297" name="Control 249" hidden="1">
          <a:extLst>
            <a:ext uri="{63B3BB69-23CF-44E3-9099-C40C66FF867C}">
              <a14:compatExt xmlns:a14="http://schemas.microsoft.com/office/drawing/2010/main" spid="_x0000_s2297"/>
            </a:ext>
            <a:ext uri="{FF2B5EF4-FFF2-40B4-BE49-F238E27FC236}">
              <a16:creationId xmlns:a16="http://schemas.microsoft.com/office/drawing/2014/main" id="{00000000-0008-0000-0300-0000F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254000</xdr:colOff>
      <xdr:row>249</xdr:row>
      <xdr:rowOff>266700</xdr:rowOff>
    </xdr:to>
    <xdr:sp macro="" textlink="">
      <xdr:nvSpPr>
        <xdr:cNvPr id="2298" name="Control 250" hidden="1">
          <a:extLst>
            <a:ext uri="{63B3BB69-23CF-44E3-9099-C40C66FF867C}">
              <a14:compatExt xmlns:a14="http://schemas.microsoft.com/office/drawing/2010/main" spid="_x0000_s2298"/>
            </a:ext>
            <a:ext uri="{FF2B5EF4-FFF2-40B4-BE49-F238E27FC236}">
              <a16:creationId xmlns:a16="http://schemas.microsoft.com/office/drawing/2014/main" id="{00000000-0008-0000-0300-0000F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254000</xdr:colOff>
      <xdr:row>250</xdr:row>
      <xdr:rowOff>266700</xdr:rowOff>
    </xdr:to>
    <xdr:sp macro="" textlink="">
      <xdr:nvSpPr>
        <xdr:cNvPr id="2299" name="Control 251" hidden="1">
          <a:extLst>
            <a:ext uri="{63B3BB69-23CF-44E3-9099-C40C66FF867C}">
              <a14:compatExt xmlns:a14="http://schemas.microsoft.com/office/drawing/2010/main" spid="_x0000_s2299"/>
            </a:ext>
            <a:ext uri="{FF2B5EF4-FFF2-40B4-BE49-F238E27FC236}">
              <a16:creationId xmlns:a16="http://schemas.microsoft.com/office/drawing/2014/main" id="{00000000-0008-0000-0300-0000F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254000</xdr:colOff>
      <xdr:row>251</xdr:row>
      <xdr:rowOff>266700</xdr:rowOff>
    </xdr:to>
    <xdr:sp macro="" textlink="">
      <xdr:nvSpPr>
        <xdr:cNvPr id="2300" name="Control 252" hidden="1">
          <a:extLst>
            <a:ext uri="{63B3BB69-23CF-44E3-9099-C40C66FF867C}">
              <a14:compatExt xmlns:a14="http://schemas.microsoft.com/office/drawing/2010/main" spid="_x0000_s2300"/>
            </a:ext>
            <a:ext uri="{FF2B5EF4-FFF2-40B4-BE49-F238E27FC236}">
              <a16:creationId xmlns:a16="http://schemas.microsoft.com/office/drawing/2014/main" id="{00000000-0008-0000-0300-0000F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254000</xdr:colOff>
      <xdr:row>252</xdr:row>
      <xdr:rowOff>266700</xdr:rowOff>
    </xdr:to>
    <xdr:sp macro="" textlink="">
      <xdr:nvSpPr>
        <xdr:cNvPr id="2301" name="Control 253" hidden="1">
          <a:extLst>
            <a:ext uri="{63B3BB69-23CF-44E3-9099-C40C66FF867C}">
              <a14:compatExt xmlns:a14="http://schemas.microsoft.com/office/drawing/2010/main" spid="_x0000_s2301"/>
            </a:ext>
            <a:ext uri="{FF2B5EF4-FFF2-40B4-BE49-F238E27FC236}">
              <a16:creationId xmlns:a16="http://schemas.microsoft.com/office/drawing/2014/main" id="{00000000-0008-0000-0300-0000F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253</xdr:row>
      <xdr:rowOff>0</xdr:rowOff>
    </xdr:from>
    <xdr:to>
      <xdr:col>0</xdr:col>
      <xdr:colOff>254000</xdr:colOff>
      <xdr:row>253</xdr:row>
      <xdr:rowOff>266700</xdr:rowOff>
    </xdr:to>
    <xdr:sp macro="" textlink="">
      <xdr:nvSpPr>
        <xdr:cNvPr id="2302" name="Control 254" hidden="1">
          <a:extLst>
            <a:ext uri="{63B3BB69-23CF-44E3-9099-C40C66FF867C}">
              <a14:compatExt xmlns:a14="http://schemas.microsoft.com/office/drawing/2010/main" spid="_x0000_s2302"/>
            </a:ext>
            <a:ext uri="{FF2B5EF4-FFF2-40B4-BE49-F238E27FC236}">
              <a16:creationId xmlns:a16="http://schemas.microsoft.com/office/drawing/2014/main" id="{00000000-0008-0000-0300-0000F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254</xdr:row>
      <xdr:rowOff>0</xdr:rowOff>
    </xdr:from>
    <xdr:to>
      <xdr:col>0</xdr:col>
      <xdr:colOff>254000</xdr:colOff>
      <xdr:row>254</xdr:row>
      <xdr:rowOff>266700</xdr:rowOff>
    </xdr:to>
    <xdr:sp macro="" textlink="">
      <xdr:nvSpPr>
        <xdr:cNvPr id="2303" name="Control 255" hidden="1">
          <a:extLst>
            <a:ext uri="{63B3BB69-23CF-44E3-9099-C40C66FF867C}">
              <a14:compatExt xmlns:a14="http://schemas.microsoft.com/office/drawing/2010/main" spid="_x0000_s2303"/>
            </a:ext>
            <a:ext uri="{FF2B5EF4-FFF2-40B4-BE49-F238E27FC236}">
              <a16:creationId xmlns:a16="http://schemas.microsoft.com/office/drawing/2014/main" id="{00000000-0008-0000-0300-0000F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254000</xdr:colOff>
      <xdr:row>255</xdr:row>
      <xdr:rowOff>266700</xdr:rowOff>
    </xdr:to>
    <xdr:sp macro="" textlink="">
      <xdr:nvSpPr>
        <xdr:cNvPr id="2304" name="Control 256" hidden="1">
          <a:extLst>
            <a:ext uri="{63B3BB69-23CF-44E3-9099-C40C66FF867C}">
              <a14:compatExt xmlns:a14="http://schemas.microsoft.com/office/drawing/2010/main" spid="_x0000_s2304"/>
            </a:ext>
            <a:ext uri="{FF2B5EF4-FFF2-40B4-BE49-F238E27FC236}">
              <a16:creationId xmlns:a16="http://schemas.microsoft.com/office/drawing/2014/main" id="{00000000-0008-0000-0300-00000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256</xdr:row>
      <xdr:rowOff>0</xdr:rowOff>
    </xdr:from>
    <xdr:to>
      <xdr:col>0</xdr:col>
      <xdr:colOff>254000</xdr:colOff>
      <xdr:row>256</xdr:row>
      <xdr:rowOff>266700</xdr:rowOff>
    </xdr:to>
    <xdr:sp macro="" textlink="">
      <xdr:nvSpPr>
        <xdr:cNvPr id="2305" name="Control 257" hidden="1">
          <a:extLst>
            <a:ext uri="{63B3BB69-23CF-44E3-9099-C40C66FF867C}">
              <a14:compatExt xmlns:a14="http://schemas.microsoft.com/office/drawing/2010/main" spid="_x0000_s2305"/>
            </a:ext>
            <a:ext uri="{FF2B5EF4-FFF2-40B4-BE49-F238E27FC236}">
              <a16:creationId xmlns:a16="http://schemas.microsoft.com/office/drawing/2014/main" id="{00000000-0008-0000-0300-00000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257</xdr:row>
      <xdr:rowOff>0</xdr:rowOff>
    </xdr:from>
    <xdr:to>
      <xdr:col>0</xdr:col>
      <xdr:colOff>254000</xdr:colOff>
      <xdr:row>257</xdr:row>
      <xdr:rowOff>266700</xdr:rowOff>
    </xdr:to>
    <xdr:sp macro="" textlink="">
      <xdr:nvSpPr>
        <xdr:cNvPr id="2306" name="Control 258" hidden="1">
          <a:extLst>
            <a:ext uri="{63B3BB69-23CF-44E3-9099-C40C66FF867C}">
              <a14:compatExt xmlns:a14="http://schemas.microsoft.com/office/drawing/2010/main" spid="_x0000_s2306"/>
            </a:ext>
            <a:ext uri="{FF2B5EF4-FFF2-40B4-BE49-F238E27FC236}">
              <a16:creationId xmlns:a16="http://schemas.microsoft.com/office/drawing/2014/main" id="{00000000-0008-0000-0300-00000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254000</xdr:colOff>
      <xdr:row>258</xdr:row>
      <xdr:rowOff>266700</xdr:rowOff>
    </xdr:to>
    <xdr:sp macro="" textlink="">
      <xdr:nvSpPr>
        <xdr:cNvPr id="2307" name="Control 259" hidden="1">
          <a:extLst>
            <a:ext uri="{63B3BB69-23CF-44E3-9099-C40C66FF867C}">
              <a14:compatExt xmlns:a14="http://schemas.microsoft.com/office/drawing/2010/main" spid="_x0000_s2307"/>
            </a:ext>
            <a:ext uri="{FF2B5EF4-FFF2-40B4-BE49-F238E27FC236}">
              <a16:creationId xmlns:a16="http://schemas.microsoft.com/office/drawing/2014/main" id="{00000000-0008-0000-0300-00000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254000</xdr:colOff>
      <xdr:row>259</xdr:row>
      <xdr:rowOff>266700</xdr:rowOff>
    </xdr:to>
    <xdr:sp macro="" textlink="">
      <xdr:nvSpPr>
        <xdr:cNvPr id="2308" name="Control 260" hidden="1">
          <a:extLst>
            <a:ext uri="{63B3BB69-23CF-44E3-9099-C40C66FF867C}">
              <a14:compatExt xmlns:a14="http://schemas.microsoft.com/office/drawing/2010/main" spid="_x0000_s2308"/>
            </a:ext>
            <a:ext uri="{FF2B5EF4-FFF2-40B4-BE49-F238E27FC236}">
              <a16:creationId xmlns:a16="http://schemas.microsoft.com/office/drawing/2014/main" id="{00000000-0008-0000-0300-00000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254000</xdr:colOff>
      <xdr:row>260</xdr:row>
      <xdr:rowOff>266700</xdr:rowOff>
    </xdr:to>
    <xdr:sp macro="" textlink="">
      <xdr:nvSpPr>
        <xdr:cNvPr id="2309" name="Control 261" hidden="1">
          <a:extLst>
            <a:ext uri="{63B3BB69-23CF-44E3-9099-C40C66FF867C}">
              <a14:compatExt xmlns:a14="http://schemas.microsoft.com/office/drawing/2010/main" spid="_x0000_s2309"/>
            </a:ext>
            <a:ext uri="{FF2B5EF4-FFF2-40B4-BE49-F238E27FC236}">
              <a16:creationId xmlns:a16="http://schemas.microsoft.com/office/drawing/2014/main" id="{00000000-0008-0000-0300-00000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254000</xdr:colOff>
      <xdr:row>261</xdr:row>
      <xdr:rowOff>266700</xdr:rowOff>
    </xdr:to>
    <xdr:sp macro="" textlink="">
      <xdr:nvSpPr>
        <xdr:cNvPr id="2310" name="Control 262" hidden="1">
          <a:extLst>
            <a:ext uri="{63B3BB69-23CF-44E3-9099-C40C66FF867C}">
              <a14:compatExt xmlns:a14="http://schemas.microsoft.com/office/drawing/2010/main" spid="_x0000_s2310"/>
            </a:ext>
            <a:ext uri="{FF2B5EF4-FFF2-40B4-BE49-F238E27FC236}">
              <a16:creationId xmlns:a16="http://schemas.microsoft.com/office/drawing/2014/main" id="{00000000-0008-0000-0300-00000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262</xdr:row>
      <xdr:rowOff>0</xdr:rowOff>
    </xdr:from>
    <xdr:to>
      <xdr:col>0</xdr:col>
      <xdr:colOff>254000</xdr:colOff>
      <xdr:row>262</xdr:row>
      <xdr:rowOff>266700</xdr:rowOff>
    </xdr:to>
    <xdr:sp macro="" textlink="">
      <xdr:nvSpPr>
        <xdr:cNvPr id="2311" name="Control 263" hidden="1">
          <a:extLst>
            <a:ext uri="{63B3BB69-23CF-44E3-9099-C40C66FF867C}">
              <a14:compatExt xmlns:a14="http://schemas.microsoft.com/office/drawing/2010/main" spid="_x0000_s2311"/>
            </a:ext>
            <a:ext uri="{FF2B5EF4-FFF2-40B4-BE49-F238E27FC236}">
              <a16:creationId xmlns:a16="http://schemas.microsoft.com/office/drawing/2014/main" id="{00000000-0008-0000-0300-00000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254000</xdr:colOff>
      <xdr:row>263</xdr:row>
      <xdr:rowOff>266700</xdr:rowOff>
    </xdr:to>
    <xdr:sp macro="" textlink="">
      <xdr:nvSpPr>
        <xdr:cNvPr id="2312" name="Control 264" hidden="1">
          <a:extLst>
            <a:ext uri="{63B3BB69-23CF-44E3-9099-C40C66FF867C}">
              <a14:compatExt xmlns:a14="http://schemas.microsoft.com/office/drawing/2010/main" spid="_x0000_s2312"/>
            </a:ext>
            <a:ext uri="{FF2B5EF4-FFF2-40B4-BE49-F238E27FC236}">
              <a16:creationId xmlns:a16="http://schemas.microsoft.com/office/drawing/2014/main" id="{00000000-0008-0000-0300-00000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254000</xdr:colOff>
      <xdr:row>264</xdr:row>
      <xdr:rowOff>266700</xdr:rowOff>
    </xdr:to>
    <xdr:sp macro="" textlink="">
      <xdr:nvSpPr>
        <xdr:cNvPr id="2313" name="Control 265" hidden="1">
          <a:extLst>
            <a:ext uri="{63B3BB69-23CF-44E3-9099-C40C66FF867C}">
              <a14:compatExt xmlns:a14="http://schemas.microsoft.com/office/drawing/2010/main" spid="_x0000_s2313"/>
            </a:ext>
            <a:ext uri="{FF2B5EF4-FFF2-40B4-BE49-F238E27FC236}">
              <a16:creationId xmlns:a16="http://schemas.microsoft.com/office/drawing/2014/main" id="{00000000-0008-0000-0300-00000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265</xdr:row>
      <xdr:rowOff>0</xdr:rowOff>
    </xdr:from>
    <xdr:to>
      <xdr:col>0</xdr:col>
      <xdr:colOff>254000</xdr:colOff>
      <xdr:row>265</xdr:row>
      <xdr:rowOff>266700</xdr:rowOff>
    </xdr:to>
    <xdr:sp macro="" textlink="">
      <xdr:nvSpPr>
        <xdr:cNvPr id="2314" name="Control 266" hidden="1">
          <a:extLst>
            <a:ext uri="{63B3BB69-23CF-44E3-9099-C40C66FF867C}">
              <a14:compatExt xmlns:a14="http://schemas.microsoft.com/office/drawing/2010/main" spid="_x0000_s2314"/>
            </a:ext>
            <a:ext uri="{FF2B5EF4-FFF2-40B4-BE49-F238E27FC236}">
              <a16:creationId xmlns:a16="http://schemas.microsoft.com/office/drawing/2014/main" id="{00000000-0008-0000-0300-00000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254000</xdr:colOff>
      <xdr:row>266</xdr:row>
      <xdr:rowOff>266700</xdr:rowOff>
    </xdr:to>
    <xdr:sp macro="" textlink="">
      <xdr:nvSpPr>
        <xdr:cNvPr id="2315" name="Control 267" hidden="1">
          <a:extLst>
            <a:ext uri="{63B3BB69-23CF-44E3-9099-C40C66FF867C}">
              <a14:compatExt xmlns:a14="http://schemas.microsoft.com/office/drawing/2010/main" spid="_x0000_s2315"/>
            </a:ext>
            <a:ext uri="{FF2B5EF4-FFF2-40B4-BE49-F238E27FC236}">
              <a16:creationId xmlns:a16="http://schemas.microsoft.com/office/drawing/2014/main" id="{00000000-0008-0000-0300-00000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254000</xdr:colOff>
      <xdr:row>267</xdr:row>
      <xdr:rowOff>266700</xdr:rowOff>
    </xdr:to>
    <xdr:sp macro="" textlink="">
      <xdr:nvSpPr>
        <xdr:cNvPr id="2316" name="Control 268" hidden="1">
          <a:extLst>
            <a:ext uri="{63B3BB69-23CF-44E3-9099-C40C66FF867C}">
              <a14:compatExt xmlns:a14="http://schemas.microsoft.com/office/drawing/2010/main" spid="_x0000_s2316"/>
            </a:ext>
            <a:ext uri="{FF2B5EF4-FFF2-40B4-BE49-F238E27FC236}">
              <a16:creationId xmlns:a16="http://schemas.microsoft.com/office/drawing/2014/main" id="{00000000-0008-0000-0300-00000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254000</xdr:colOff>
      <xdr:row>267</xdr:row>
      <xdr:rowOff>266700</xdr:rowOff>
    </xdr:to>
    <xdr:sp macro="" textlink="">
      <xdr:nvSpPr>
        <xdr:cNvPr id="2317" name="Control 269" hidden="1">
          <a:extLst>
            <a:ext uri="{63B3BB69-23CF-44E3-9099-C40C66FF867C}">
              <a14:compatExt xmlns:a14="http://schemas.microsoft.com/office/drawing/2010/main" spid="_x0000_s2317"/>
            </a:ext>
            <a:ext uri="{FF2B5EF4-FFF2-40B4-BE49-F238E27FC236}">
              <a16:creationId xmlns:a16="http://schemas.microsoft.com/office/drawing/2014/main" id="{00000000-0008-0000-0300-00000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268</xdr:row>
      <xdr:rowOff>0</xdr:rowOff>
    </xdr:from>
    <xdr:to>
      <xdr:col>0</xdr:col>
      <xdr:colOff>254000</xdr:colOff>
      <xdr:row>268</xdr:row>
      <xdr:rowOff>266700</xdr:rowOff>
    </xdr:to>
    <xdr:sp macro="" textlink="">
      <xdr:nvSpPr>
        <xdr:cNvPr id="2318" name="Control 270" hidden="1">
          <a:extLst>
            <a:ext uri="{63B3BB69-23CF-44E3-9099-C40C66FF867C}">
              <a14:compatExt xmlns:a14="http://schemas.microsoft.com/office/drawing/2010/main" spid="_x0000_s2318"/>
            </a:ext>
            <a:ext uri="{FF2B5EF4-FFF2-40B4-BE49-F238E27FC236}">
              <a16:creationId xmlns:a16="http://schemas.microsoft.com/office/drawing/2014/main" id="{00000000-0008-0000-0300-00000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254000</xdr:colOff>
      <xdr:row>269</xdr:row>
      <xdr:rowOff>266700</xdr:rowOff>
    </xdr:to>
    <xdr:sp macro="" textlink="">
      <xdr:nvSpPr>
        <xdr:cNvPr id="2319" name="Control 271" hidden="1">
          <a:extLst>
            <a:ext uri="{63B3BB69-23CF-44E3-9099-C40C66FF867C}">
              <a14:compatExt xmlns:a14="http://schemas.microsoft.com/office/drawing/2010/main" spid="_x0000_s2319"/>
            </a:ext>
            <a:ext uri="{FF2B5EF4-FFF2-40B4-BE49-F238E27FC236}">
              <a16:creationId xmlns:a16="http://schemas.microsoft.com/office/drawing/2014/main" id="{00000000-0008-0000-0300-00000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254000</xdr:colOff>
      <xdr:row>270</xdr:row>
      <xdr:rowOff>266700</xdr:rowOff>
    </xdr:to>
    <xdr:sp macro="" textlink="">
      <xdr:nvSpPr>
        <xdr:cNvPr id="2320" name="Control 272" hidden="1">
          <a:extLst>
            <a:ext uri="{63B3BB69-23CF-44E3-9099-C40C66FF867C}">
              <a14:compatExt xmlns:a14="http://schemas.microsoft.com/office/drawing/2010/main" spid="_x0000_s2320"/>
            </a:ext>
            <a:ext uri="{FF2B5EF4-FFF2-40B4-BE49-F238E27FC236}">
              <a16:creationId xmlns:a16="http://schemas.microsoft.com/office/drawing/2014/main" id="{00000000-0008-0000-0300-00001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271</xdr:row>
      <xdr:rowOff>0</xdr:rowOff>
    </xdr:from>
    <xdr:to>
      <xdr:col>0</xdr:col>
      <xdr:colOff>254000</xdr:colOff>
      <xdr:row>271</xdr:row>
      <xdr:rowOff>266700</xdr:rowOff>
    </xdr:to>
    <xdr:sp macro="" textlink="">
      <xdr:nvSpPr>
        <xdr:cNvPr id="2321" name="Control 273" hidden="1">
          <a:extLst>
            <a:ext uri="{63B3BB69-23CF-44E3-9099-C40C66FF867C}">
              <a14:compatExt xmlns:a14="http://schemas.microsoft.com/office/drawing/2010/main" spid="_x0000_s2321"/>
            </a:ext>
            <a:ext uri="{FF2B5EF4-FFF2-40B4-BE49-F238E27FC236}">
              <a16:creationId xmlns:a16="http://schemas.microsoft.com/office/drawing/2014/main" id="{00000000-0008-0000-0300-00001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272</xdr:row>
      <xdr:rowOff>0</xdr:rowOff>
    </xdr:from>
    <xdr:to>
      <xdr:col>0</xdr:col>
      <xdr:colOff>254000</xdr:colOff>
      <xdr:row>272</xdr:row>
      <xdr:rowOff>266700</xdr:rowOff>
    </xdr:to>
    <xdr:sp macro="" textlink="">
      <xdr:nvSpPr>
        <xdr:cNvPr id="2322" name="Control 274" hidden="1">
          <a:extLst>
            <a:ext uri="{63B3BB69-23CF-44E3-9099-C40C66FF867C}">
              <a14:compatExt xmlns:a14="http://schemas.microsoft.com/office/drawing/2010/main" spid="_x0000_s2322"/>
            </a:ext>
            <a:ext uri="{FF2B5EF4-FFF2-40B4-BE49-F238E27FC236}">
              <a16:creationId xmlns:a16="http://schemas.microsoft.com/office/drawing/2014/main" id="{00000000-0008-0000-0300-00001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273</xdr:row>
      <xdr:rowOff>0</xdr:rowOff>
    </xdr:from>
    <xdr:to>
      <xdr:col>0</xdr:col>
      <xdr:colOff>254000</xdr:colOff>
      <xdr:row>273</xdr:row>
      <xdr:rowOff>266700</xdr:rowOff>
    </xdr:to>
    <xdr:sp macro="" textlink="">
      <xdr:nvSpPr>
        <xdr:cNvPr id="2323" name="Control 275" hidden="1">
          <a:extLst>
            <a:ext uri="{63B3BB69-23CF-44E3-9099-C40C66FF867C}">
              <a14:compatExt xmlns:a14="http://schemas.microsoft.com/office/drawing/2010/main" spid="_x0000_s2323"/>
            </a:ext>
            <a:ext uri="{FF2B5EF4-FFF2-40B4-BE49-F238E27FC236}">
              <a16:creationId xmlns:a16="http://schemas.microsoft.com/office/drawing/2014/main" id="{00000000-0008-0000-0300-00001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254000</xdr:colOff>
      <xdr:row>274</xdr:row>
      <xdr:rowOff>266700</xdr:rowOff>
    </xdr:to>
    <xdr:sp macro="" textlink="">
      <xdr:nvSpPr>
        <xdr:cNvPr id="2324" name="Control 276" hidden="1">
          <a:extLst>
            <a:ext uri="{63B3BB69-23CF-44E3-9099-C40C66FF867C}">
              <a14:compatExt xmlns:a14="http://schemas.microsoft.com/office/drawing/2010/main" spid="_x0000_s2324"/>
            </a:ext>
            <a:ext uri="{FF2B5EF4-FFF2-40B4-BE49-F238E27FC236}">
              <a16:creationId xmlns:a16="http://schemas.microsoft.com/office/drawing/2014/main" id="{00000000-0008-0000-0300-00001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254000</xdr:colOff>
      <xdr:row>275</xdr:row>
      <xdr:rowOff>266700</xdr:rowOff>
    </xdr:to>
    <xdr:sp macro="" textlink="">
      <xdr:nvSpPr>
        <xdr:cNvPr id="2325" name="Control 277" hidden="1">
          <a:extLst>
            <a:ext uri="{63B3BB69-23CF-44E3-9099-C40C66FF867C}">
              <a14:compatExt xmlns:a14="http://schemas.microsoft.com/office/drawing/2010/main" spid="_x0000_s2325"/>
            </a:ext>
            <a:ext uri="{FF2B5EF4-FFF2-40B4-BE49-F238E27FC236}">
              <a16:creationId xmlns:a16="http://schemas.microsoft.com/office/drawing/2014/main" id="{00000000-0008-0000-0300-00001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254000</xdr:colOff>
      <xdr:row>276</xdr:row>
      <xdr:rowOff>266700</xdr:rowOff>
    </xdr:to>
    <xdr:sp macro="" textlink="">
      <xdr:nvSpPr>
        <xdr:cNvPr id="2326" name="Control 278" hidden="1">
          <a:extLst>
            <a:ext uri="{63B3BB69-23CF-44E3-9099-C40C66FF867C}">
              <a14:compatExt xmlns:a14="http://schemas.microsoft.com/office/drawing/2010/main" spid="_x0000_s2326"/>
            </a:ext>
            <a:ext uri="{FF2B5EF4-FFF2-40B4-BE49-F238E27FC236}">
              <a16:creationId xmlns:a16="http://schemas.microsoft.com/office/drawing/2014/main" id="{00000000-0008-0000-0300-00001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254000</xdr:colOff>
      <xdr:row>277</xdr:row>
      <xdr:rowOff>266700</xdr:rowOff>
    </xdr:to>
    <xdr:sp macro="" textlink="">
      <xdr:nvSpPr>
        <xdr:cNvPr id="2327" name="Control 279" hidden="1">
          <a:extLst>
            <a:ext uri="{63B3BB69-23CF-44E3-9099-C40C66FF867C}">
              <a14:compatExt xmlns:a14="http://schemas.microsoft.com/office/drawing/2010/main" spid="_x0000_s2327"/>
            </a:ext>
            <a:ext uri="{FF2B5EF4-FFF2-40B4-BE49-F238E27FC236}">
              <a16:creationId xmlns:a16="http://schemas.microsoft.com/office/drawing/2014/main" id="{00000000-0008-0000-0300-00001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254000</xdr:colOff>
      <xdr:row>278</xdr:row>
      <xdr:rowOff>266700</xdr:rowOff>
    </xdr:to>
    <xdr:sp macro="" textlink="">
      <xdr:nvSpPr>
        <xdr:cNvPr id="2328" name="Control 280" hidden="1">
          <a:extLst>
            <a:ext uri="{63B3BB69-23CF-44E3-9099-C40C66FF867C}">
              <a14:compatExt xmlns:a14="http://schemas.microsoft.com/office/drawing/2010/main" spid="_x0000_s2328"/>
            </a:ext>
            <a:ext uri="{FF2B5EF4-FFF2-40B4-BE49-F238E27FC236}">
              <a16:creationId xmlns:a16="http://schemas.microsoft.com/office/drawing/2014/main" id="{00000000-0008-0000-0300-00001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254000</xdr:colOff>
      <xdr:row>279</xdr:row>
      <xdr:rowOff>266700</xdr:rowOff>
    </xdr:to>
    <xdr:sp macro="" textlink="">
      <xdr:nvSpPr>
        <xdr:cNvPr id="2329" name="Control 281" hidden="1">
          <a:extLst>
            <a:ext uri="{63B3BB69-23CF-44E3-9099-C40C66FF867C}">
              <a14:compatExt xmlns:a14="http://schemas.microsoft.com/office/drawing/2010/main" spid="_x0000_s2329"/>
            </a:ext>
            <a:ext uri="{FF2B5EF4-FFF2-40B4-BE49-F238E27FC236}">
              <a16:creationId xmlns:a16="http://schemas.microsoft.com/office/drawing/2014/main" id="{00000000-0008-0000-0300-00001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280</xdr:row>
      <xdr:rowOff>0</xdr:rowOff>
    </xdr:from>
    <xdr:to>
      <xdr:col>0</xdr:col>
      <xdr:colOff>254000</xdr:colOff>
      <xdr:row>280</xdr:row>
      <xdr:rowOff>266700</xdr:rowOff>
    </xdr:to>
    <xdr:sp macro="" textlink="">
      <xdr:nvSpPr>
        <xdr:cNvPr id="2330" name="Control 282" hidden="1">
          <a:extLst>
            <a:ext uri="{63B3BB69-23CF-44E3-9099-C40C66FF867C}">
              <a14:compatExt xmlns:a14="http://schemas.microsoft.com/office/drawing/2010/main" spid="_x0000_s2330"/>
            </a:ext>
            <a:ext uri="{FF2B5EF4-FFF2-40B4-BE49-F238E27FC236}">
              <a16:creationId xmlns:a16="http://schemas.microsoft.com/office/drawing/2014/main" id="{00000000-0008-0000-0300-00001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281</xdr:row>
      <xdr:rowOff>0</xdr:rowOff>
    </xdr:from>
    <xdr:to>
      <xdr:col>0</xdr:col>
      <xdr:colOff>254000</xdr:colOff>
      <xdr:row>281</xdr:row>
      <xdr:rowOff>266700</xdr:rowOff>
    </xdr:to>
    <xdr:sp macro="" textlink="">
      <xdr:nvSpPr>
        <xdr:cNvPr id="2331" name="Control 283" hidden="1">
          <a:extLst>
            <a:ext uri="{63B3BB69-23CF-44E3-9099-C40C66FF867C}">
              <a14:compatExt xmlns:a14="http://schemas.microsoft.com/office/drawing/2010/main" spid="_x0000_s2331"/>
            </a:ext>
            <a:ext uri="{FF2B5EF4-FFF2-40B4-BE49-F238E27FC236}">
              <a16:creationId xmlns:a16="http://schemas.microsoft.com/office/drawing/2014/main" id="{00000000-0008-0000-0300-00001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282</xdr:row>
      <xdr:rowOff>0</xdr:rowOff>
    </xdr:from>
    <xdr:to>
      <xdr:col>0</xdr:col>
      <xdr:colOff>254000</xdr:colOff>
      <xdr:row>282</xdr:row>
      <xdr:rowOff>266700</xdr:rowOff>
    </xdr:to>
    <xdr:sp macro="" textlink="">
      <xdr:nvSpPr>
        <xdr:cNvPr id="2332" name="Control 284" hidden="1">
          <a:extLst>
            <a:ext uri="{63B3BB69-23CF-44E3-9099-C40C66FF867C}">
              <a14:compatExt xmlns:a14="http://schemas.microsoft.com/office/drawing/2010/main" spid="_x0000_s2332"/>
            </a:ext>
            <a:ext uri="{FF2B5EF4-FFF2-40B4-BE49-F238E27FC236}">
              <a16:creationId xmlns:a16="http://schemas.microsoft.com/office/drawing/2014/main" id="{00000000-0008-0000-0300-00001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254000</xdr:colOff>
      <xdr:row>283</xdr:row>
      <xdr:rowOff>266700</xdr:rowOff>
    </xdr:to>
    <xdr:sp macro="" textlink="">
      <xdr:nvSpPr>
        <xdr:cNvPr id="2333" name="Control 285" hidden="1">
          <a:extLst>
            <a:ext uri="{63B3BB69-23CF-44E3-9099-C40C66FF867C}">
              <a14:compatExt xmlns:a14="http://schemas.microsoft.com/office/drawing/2010/main" spid="_x0000_s2333"/>
            </a:ext>
            <a:ext uri="{FF2B5EF4-FFF2-40B4-BE49-F238E27FC236}">
              <a16:creationId xmlns:a16="http://schemas.microsoft.com/office/drawing/2014/main" id="{00000000-0008-0000-0300-00001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284</xdr:row>
      <xdr:rowOff>0</xdr:rowOff>
    </xdr:from>
    <xdr:to>
      <xdr:col>0</xdr:col>
      <xdr:colOff>254000</xdr:colOff>
      <xdr:row>284</xdr:row>
      <xdr:rowOff>266700</xdr:rowOff>
    </xdr:to>
    <xdr:sp macro="" textlink="">
      <xdr:nvSpPr>
        <xdr:cNvPr id="2334" name="Control 286" hidden="1">
          <a:extLst>
            <a:ext uri="{63B3BB69-23CF-44E3-9099-C40C66FF867C}">
              <a14:compatExt xmlns:a14="http://schemas.microsoft.com/office/drawing/2010/main" spid="_x0000_s2334"/>
            </a:ext>
            <a:ext uri="{FF2B5EF4-FFF2-40B4-BE49-F238E27FC236}">
              <a16:creationId xmlns:a16="http://schemas.microsoft.com/office/drawing/2014/main" id="{00000000-0008-0000-0300-00001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285</xdr:row>
      <xdr:rowOff>0</xdr:rowOff>
    </xdr:from>
    <xdr:to>
      <xdr:col>0</xdr:col>
      <xdr:colOff>254000</xdr:colOff>
      <xdr:row>285</xdr:row>
      <xdr:rowOff>266700</xdr:rowOff>
    </xdr:to>
    <xdr:sp macro="" textlink="">
      <xdr:nvSpPr>
        <xdr:cNvPr id="2335" name="Control 287" hidden="1">
          <a:extLst>
            <a:ext uri="{63B3BB69-23CF-44E3-9099-C40C66FF867C}">
              <a14:compatExt xmlns:a14="http://schemas.microsoft.com/office/drawing/2010/main" spid="_x0000_s2335"/>
            </a:ext>
            <a:ext uri="{FF2B5EF4-FFF2-40B4-BE49-F238E27FC236}">
              <a16:creationId xmlns:a16="http://schemas.microsoft.com/office/drawing/2014/main" id="{00000000-0008-0000-0300-00001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286</xdr:row>
      <xdr:rowOff>0</xdr:rowOff>
    </xdr:from>
    <xdr:to>
      <xdr:col>0</xdr:col>
      <xdr:colOff>254000</xdr:colOff>
      <xdr:row>286</xdr:row>
      <xdr:rowOff>266700</xdr:rowOff>
    </xdr:to>
    <xdr:sp macro="" textlink="">
      <xdr:nvSpPr>
        <xdr:cNvPr id="2336" name="Control 288" hidden="1">
          <a:extLst>
            <a:ext uri="{63B3BB69-23CF-44E3-9099-C40C66FF867C}">
              <a14:compatExt xmlns:a14="http://schemas.microsoft.com/office/drawing/2010/main" spid="_x0000_s2336"/>
            </a:ext>
            <a:ext uri="{FF2B5EF4-FFF2-40B4-BE49-F238E27FC236}">
              <a16:creationId xmlns:a16="http://schemas.microsoft.com/office/drawing/2014/main" id="{00000000-0008-0000-0300-00002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254000</xdr:colOff>
      <xdr:row>287</xdr:row>
      <xdr:rowOff>266700</xdr:rowOff>
    </xdr:to>
    <xdr:sp macro="" textlink="">
      <xdr:nvSpPr>
        <xdr:cNvPr id="2337" name="Control 289" hidden="1">
          <a:extLst>
            <a:ext uri="{63B3BB69-23CF-44E3-9099-C40C66FF867C}">
              <a14:compatExt xmlns:a14="http://schemas.microsoft.com/office/drawing/2010/main" spid="_x0000_s2337"/>
            </a:ext>
            <a:ext uri="{FF2B5EF4-FFF2-40B4-BE49-F238E27FC236}">
              <a16:creationId xmlns:a16="http://schemas.microsoft.com/office/drawing/2014/main" id="{00000000-0008-0000-0300-00002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288</xdr:row>
      <xdr:rowOff>0</xdr:rowOff>
    </xdr:from>
    <xdr:to>
      <xdr:col>0</xdr:col>
      <xdr:colOff>254000</xdr:colOff>
      <xdr:row>288</xdr:row>
      <xdr:rowOff>266700</xdr:rowOff>
    </xdr:to>
    <xdr:sp macro="" textlink="">
      <xdr:nvSpPr>
        <xdr:cNvPr id="2338" name="Control 290" hidden="1">
          <a:extLst>
            <a:ext uri="{63B3BB69-23CF-44E3-9099-C40C66FF867C}">
              <a14:compatExt xmlns:a14="http://schemas.microsoft.com/office/drawing/2010/main" spid="_x0000_s2338"/>
            </a:ext>
            <a:ext uri="{FF2B5EF4-FFF2-40B4-BE49-F238E27FC236}">
              <a16:creationId xmlns:a16="http://schemas.microsoft.com/office/drawing/2014/main" id="{00000000-0008-0000-0300-00002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254000</xdr:colOff>
      <xdr:row>289</xdr:row>
      <xdr:rowOff>266700</xdr:rowOff>
    </xdr:to>
    <xdr:sp macro="" textlink="">
      <xdr:nvSpPr>
        <xdr:cNvPr id="2339" name="Control 291" hidden="1">
          <a:extLst>
            <a:ext uri="{63B3BB69-23CF-44E3-9099-C40C66FF867C}">
              <a14:compatExt xmlns:a14="http://schemas.microsoft.com/office/drawing/2010/main" spid="_x0000_s2339"/>
            </a:ext>
            <a:ext uri="{FF2B5EF4-FFF2-40B4-BE49-F238E27FC236}">
              <a16:creationId xmlns:a16="http://schemas.microsoft.com/office/drawing/2014/main" id="{00000000-0008-0000-0300-00002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290</xdr:row>
      <xdr:rowOff>0</xdr:rowOff>
    </xdr:from>
    <xdr:to>
      <xdr:col>0</xdr:col>
      <xdr:colOff>254000</xdr:colOff>
      <xdr:row>290</xdr:row>
      <xdr:rowOff>266700</xdr:rowOff>
    </xdr:to>
    <xdr:sp macro="" textlink="">
      <xdr:nvSpPr>
        <xdr:cNvPr id="2340" name="Control 292" hidden="1">
          <a:extLst>
            <a:ext uri="{63B3BB69-23CF-44E3-9099-C40C66FF867C}">
              <a14:compatExt xmlns:a14="http://schemas.microsoft.com/office/drawing/2010/main" spid="_x0000_s2340"/>
            </a:ext>
            <a:ext uri="{FF2B5EF4-FFF2-40B4-BE49-F238E27FC236}">
              <a16:creationId xmlns:a16="http://schemas.microsoft.com/office/drawing/2014/main" id="{00000000-0008-0000-0300-00002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291</xdr:row>
      <xdr:rowOff>0</xdr:rowOff>
    </xdr:from>
    <xdr:to>
      <xdr:col>0</xdr:col>
      <xdr:colOff>254000</xdr:colOff>
      <xdr:row>291</xdr:row>
      <xdr:rowOff>266700</xdr:rowOff>
    </xdr:to>
    <xdr:sp macro="" textlink="">
      <xdr:nvSpPr>
        <xdr:cNvPr id="2341" name="Control 293" hidden="1">
          <a:extLst>
            <a:ext uri="{63B3BB69-23CF-44E3-9099-C40C66FF867C}">
              <a14:compatExt xmlns:a14="http://schemas.microsoft.com/office/drawing/2010/main" spid="_x0000_s2341"/>
            </a:ext>
            <a:ext uri="{FF2B5EF4-FFF2-40B4-BE49-F238E27FC236}">
              <a16:creationId xmlns:a16="http://schemas.microsoft.com/office/drawing/2014/main" id="{00000000-0008-0000-0300-00002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254000</xdr:colOff>
      <xdr:row>292</xdr:row>
      <xdr:rowOff>266700</xdr:rowOff>
    </xdr:to>
    <xdr:sp macro="" textlink="">
      <xdr:nvSpPr>
        <xdr:cNvPr id="2342" name="Control 294" hidden="1">
          <a:extLst>
            <a:ext uri="{63B3BB69-23CF-44E3-9099-C40C66FF867C}">
              <a14:compatExt xmlns:a14="http://schemas.microsoft.com/office/drawing/2010/main" spid="_x0000_s2342"/>
            </a:ext>
            <a:ext uri="{FF2B5EF4-FFF2-40B4-BE49-F238E27FC236}">
              <a16:creationId xmlns:a16="http://schemas.microsoft.com/office/drawing/2014/main" id="{00000000-0008-0000-0300-00002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293</xdr:row>
      <xdr:rowOff>0</xdr:rowOff>
    </xdr:from>
    <xdr:to>
      <xdr:col>0</xdr:col>
      <xdr:colOff>254000</xdr:colOff>
      <xdr:row>293</xdr:row>
      <xdr:rowOff>266700</xdr:rowOff>
    </xdr:to>
    <xdr:sp macro="" textlink="">
      <xdr:nvSpPr>
        <xdr:cNvPr id="2343" name="Control 295" hidden="1">
          <a:extLst>
            <a:ext uri="{63B3BB69-23CF-44E3-9099-C40C66FF867C}">
              <a14:compatExt xmlns:a14="http://schemas.microsoft.com/office/drawing/2010/main" spid="_x0000_s2343"/>
            </a:ext>
            <a:ext uri="{FF2B5EF4-FFF2-40B4-BE49-F238E27FC236}">
              <a16:creationId xmlns:a16="http://schemas.microsoft.com/office/drawing/2014/main" id="{00000000-0008-0000-0300-00002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294</xdr:row>
      <xdr:rowOff>0</xdr:rowOff>
    </xdr:from>
    <xdr:to>
      <xdr:col>0</xdr:col>
      <xdr:colOff>254000</xdr:colOff>
      <xdr:row>294</xdr:row>
      <xdr:rowOff>266700</xdr:rowOff>
    </xdr:to>
    <xdr:sp macro="" textlink="">
      <xdr:nvSpPr>
        <xdr:cNvPr id="2344" name="Control 296" hidden="1">
          <a:extLst>
            <a:ext uri="{63B3BB69-23CF-44E3-9099-C40C66FF867C}">
              <a14:compatExt xmlns:a14="http://schemas.microsoft.com/office/drawing/2010/main" spid="_x0000_s2344"/>
            </a:ext>
            <a:ext uri="{FF2B5EF4-FFF2-40B4-BE49-F238E27FC236}">
              <a16:creationId xmlns:a16="http://schemas.microsoft.com/office/drawing/2014/main" id="{00000000-0008-0000-0300-00002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254000</xdr:colOff>
      <xdr:row>295</xdr:row>
      <xdr:rowOff>266700</xdr:rowOff>
    </xdr:to>
    <xdr:sp macro="" textlink="">
      <xdr:nvSpPr>
        <xdr:cNvPr id="2345" name="Control 297" hidden="1">
          <a:extLst>
            <a:ext uri="{63B3BB69-23CF-44E3-9099-C40C66FF867C}">
              <a14:compatExt xmlns:a14="http://schemas.microsoft.com/office/drawing/2010/main" spid="_x0000_s2345"/>
            </a:ext>
            <a:ext uri="{FF2B5EF4-FFF2-40B4-BE49-F238E27FC236}">
              <a16:creationId xmlns:a16="http://schemas.microsoft.com/office/drawing/2014/main" id="{00000000-0008-0000-0300-00002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296</xdr:row>
      <xdr:rowOff>0</xdr:rowOff>
    </xdr:from>
    <xdr:to>
      <xdr:col>0</xdr:col>
      <xdr:colOff>254000</xdr:colOff>
      <xdr:row>296</xdr:row>
      <xdr:rowOff>266700</xdr:rowOff>
    </xdr:to>
    <xdr:sp macro="" textlink="">
      <xdr:nvSpPr>
        <xdr:cNvPr id="2346" name="Control 298" hidden="1">
          <a:extLst>
            <a:ext uri="{63B3BB69-23CF-44E3-9099-C40C66FF867C}">
              <a14:compatExt xmlns:a14="http://schemas.microsoft.com/office/drawing/2010/main" spid="_x0000_s2346"/>
            </a:ext>
            <a:ext uri="{FF2B5EF4-FFF2-40B4-BE49-F238E27FC236}">
              <a16:creationId xmlns:a16="http://schemas.microsoft.com/office/drawing/2014/main" id="{00000000-0008-0000-0300-00002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297</xdr:row>
      <xdr:rowOff>0</xdr:rowOff>
    </xdr:from>
    <xdr:to>
      <xdr:col>0</xdr:col>
      <xdr:colOff>254000</xdr:colOff>
      <xdr:row>297</xdr:row>
      <xdr:rowOff>266700</xdr:rowOff>
    </xdr:to>
    <xdr:sp macro="" textlink="">
      <xdr:nvSpPr>
        <xdr:cNvPr id="2347" name="Control 299" hidden="1">
          <a:extLst>
            <a:ext uri="{63B3BB69-23CF-44E3-9099-C40C66FF867C}">
              <a14:compatExt xmlns:a14="http://schemas.microsoft.com/office/drawing/2010/main" spid="_x0000_s2347"/>
            </a:ext>
            <a:ext uri="{FF2B5EF4-FFF2-40B4-BE49-F238E27FC236}">
              <a16:creationId xmlns:a16="http://schemas.microsoft.com/office/drawing/2014/main" id="{00000000-0008-0000-0300-00002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298</xdr:row>
      <xdr:rowOff>0</xdr:rowOff>
    </xdr:from>
    <xdr:to>
      <xdr:col>0</xdr:col>
      <xdr:colOff>254000</xdr:colOff>
      <xdr:row>298</xdr:row>
      <xdr:rowOff>266700</xdr:rowOff>
    </xdr:to>
    <xdr:sp macro="" textlink="">
      <xdr:nvSpPr>
        <xdr:cNvPr id="2348" name="Control 300" hidden="1">
          <a:extLst>
            <a:ext uri="{63B3BB69-23CF-44E3-9099-C40C66FF867C}">
              <a14:compatExt xmlns:a14="http://schemas.microsoft.com/office/drawing/2010/main" spid="_x0000_s2348"/>
            </a:ext>
            <a:ext uri="{FF2B5EF4-FFF2-40B4-BE49-F238E27FC236}">
              <a16:creationId xmlns:a16="http://schemas.microsoft.com/office/drawing/2014/main" id="{00000000-0008-0000-0300-00002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299</xdr:row>
      <xdr:rowOff>0</xdr:rowOff>
    </xdr:from>
    <xdr:to>
      <xdr:col>0</xdr:col>
      <xdr:colOff>254000</xdr:colOff>
      <xdr:row>299</xdr:row>
      <xdr:rowOff>266700</xdr:rowOff>
    </xdr:to>
    <xdr:sp macro="" textlink="">
      <xdr:nvSpPr>
        <xdr:cNvPr id="2349" name="Control 301" hidden="1">
          <a:extLst>
            <a:ext uri="{63B3BB69-23CF-44E3-9099-C40C66FF867C}">
              <a14:compatExt xmlns:a14="http://schemas.microsoft.com/office/drawing/2010/main" spid="_x0000_s2349"/>
            </a:ext>
            <a:ext uri="{FF2B5EF4-FFF2-40B4-BE49-F238E27FC236}">
              <a16:creationId xmlns:a16="http://schemas.microsoft.com/office/drawing/2014/main" id="{00000000-0008-0000-0300-00002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254000</xdr:colOff>
      <xdr:row>300</xdr:row>
      <xdr:rowOff>266700</xdr:rowOff>
    </xdr:to>
    <xdr:sp macro="" textlink="">
      <xdr:nvSpPr>
        <xdr:cNvPr id="2350" name="Control 302" hidden="1">
          <a:extLst>
            <a:ext uri="{63B3BB69-23CF-44E3-9099-C40C66FF867C}">
              <a14:compatExt xmlns:a14="http://schemas.microsoft.com/office/drawing/2010/main" spid="_x0000_s2350"/>
            </a:ext>
            <a:ext uri="{FF2B5EF4-FFF2-40B4-BE49-F238E27FC236}">
              <a16:creationId xmlns:a16="http://schemas.microsoft.com/office/drawing/2014/main" id="{00000000-0008-0000-0300-00002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301</xdr:row>
      <xdr:rowOff>0</xdr:rowOff>
    </xdr:from>
    <xdr:to>
      <xdr:col>0</xdr:col>
      <xdr:colOff>254000</xdr:colOff>
      <xdr:row>301</xdr:row>
      <xdr:rowOff>266700</xdr:rowOff>
    </xdr:to>
    <xdr:sp macro="" textlink="">
      <xdr:nvSpPr>
        <xdr:cNvPr id="2351" name="Control 303" hidden="1">
          <a:extLst>
            <a:ext uri="{63B3BB69-23CF-44E3-9099-C40C66FF867C}">
              <a14:compatExt xmlns:a14="http://schemas.microsoft.com/office/drawing/2010/main" spid="_x0000_s2351"/>
            </a:ext>
            <a:ext uri="{FF2B5EF4-FFF2-40B4-BE49-F238E27FC236}">
              <a16:creationId xmlns:a16="http://schemas.microsoft.com/office/drawing/2014/main" id="{00000000-0008-0000-0300-00002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302</xdr:row>
      <xdr:rowOff>0</xdr:rowOff>
    </xdr:from>
    <xdr:to>
      <xdr:col>0</xdr:col>
      <xdr:colOff>254000</xdr:colOff>
      <xdr:row>302</xdr:row>
      <xdr:rowOff>266700</xdr:rowOff>
    </xdr:to>
    <xdr:sp macro="" textlink="">
      <xdr:nvSpPr>
        <xdr:cNvPr id="2352" name="Control 304" hidden="1">
          <a:extLst>
            <a:ext uri="{63B3BB69-23CF-44E3-9099-C40C66FF867C}">
              <a14:compatExt xmlns:a14="http://schemas.microsoft.com/office/drawing/2010/main" spid="_x0000_s2352"/>
            </a:ext>
            <a:ext uri="{FF2B5EF4-FFF2-40B4-BE49-F238E27FC236}">
              <a16:creationId xmlns:a16="http://schemas.microsoft.com/office/drawing/2014/main" id="{00000000-0008-0000-0300-00003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254000</xdr:colOff>
      <xdr:row>303</xdr:row>
      <xdr:rowOff>266700</xdr:rowOff>
    </xdr:to>
    <xdr:sp macro="" textlink="">
      <xdr:nvSpPr>
        <xdr:cNvPr id="2353" name="Control 305" hidden="1">
          <a:extLst>
            <a:ext uri="{63B3BB69-23CF-44E3-9099-C40C66FF867C}">
              <a14:compatExt xmlns:a14="http://schemas.microsoft.com/office/drawing/2010/main" spid="_x0000_s2353"/>
            </a:ext>
            <a:ext uri="{FF2B5EF4-FFF2-40B4-BE49-F238E27FC236}">
              <a16:creationId xmlns:a16="http://schemas.microsoft.com/office/drawing/2014/main" id="{00000000-0008-0000-0300-00003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304</xdr:row>
      <xdr:rowOff>0</xdr:rowOff>
    </xdr:from>
    <xdr:to>
      <xdr:col>0</xdr:col>
      <xdr:colOff>254000</xdr:colOff>
      <xdr:row>304</xdr:row>
      <xdr:rowOff>266700</xdr:rowOff>
    </xdr:to>
    <xdr:sp macro="" textlink="">
      <xdr:nvSpPr>
        <xdr:cNvPr id="2354" name="Control 306" hidden="1">
          <a:extLst>
            <a:ext uri="{63B3BB69-23CF-44E3-9099-C40C66FF867C}">
              <a14:compatExt xmlns:a14="http://schemas.microsoft.com/office/drawing/2010/main" spid="_x0000_s2354"/>
            </a:ext>
            <a:ext uri="{FF2B5EF4-FFF2-40B4-BE49-F238E27FC236}">
              <a16:creationId xmlns:a16="http://schemas.microsoft.com/office/drawing/2014/main" id="{00000000-0008-0000-0300-00003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254000</xdr:colOff>
      <xdr:row>305</xdr:row>
      <xdr:rowOff>266700</xdr:rowOff>
    </xdr:to>
    <xdr:sp macro="" textlink="">
      <xdr:nvSpPr>
        <xdr:cNvPr id="2355" name="Control 307" hidden="1">
          <a:extLst>
            <a:ext uri="{63B3BB69-23CF-44E3-9099-C40C66FF867C}">
              <a14:compatExt xmlns:a14="http://schemas.microsoft.com/office/drawing/2010/main" spid="_x0000_s2355"/>
            </a:ext>
            <a:ext uri="{FF2B5EF4-FFF2-40B4-BE49-F238E27FC236}">
              <a16:creationId xmlns:a16="http://schemas.microsoft.com/office/drawing/2014/main" id="{00000000-0008-0000-0300-00003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306</xdr:row>
      <xdr:rowOff>0</xdr:rowOff>
    </xdr:from>
    <xdr:to>
      <xdr:col>0</xdr:col>
      <xdr:colOff>254000</xdr:colOff>
      <xdr:row>306</xdr:row>
      <xdr:rowOff>266700</xdr:rowOff>
    </xdr:to>
    <xdr:sp macro="" textlink="">
      <xdr:nvSpPr>
        <xdr:cNvPr id="2356" name="Control 308" hidden="1">
          <a:extLst>
            <a:ext uri="{63B3BB69-23CF-44E3-9099-C40C66FF867C}">
              <a14:compatExt xmlns:a14="http://schemas.microsoft.com/office/drawing/2010/main" spid="_x0000_s2356"/>
            </a:ext>
            <a:ext uri="{FF2B5EF4-FFF2-40B4-BE49-F238E27FC236}">
              <a16:creationId xmlns:a16="http://schemas.microsoft.com/office/drawing/2014/main" id="{00000000-0008-0000-0300-00003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307</xdr:row>
      <xdr:rowOff>0</xdr:rowOff>
    </xdr:from>
    <xdr:to>
      <xdr:col>0</xdr:col>
      <xdr:colOff>254000</xdr:colOff>
      <xdr:row>307</xdr:row>
      <xdr:rowOff>266700</xdr:rowOff>
    </xdr:to>
    <xdr:sp macro="" textlink="">
      <xdr:nvSpPr>
        <xdr:cNvPr id="2357" name="Control 309" hidden="1">
          <a:extLst>
            <a:ext uri="{63B3BB69-23CF-44E3-9099-C40C66FF867C}">
              <a14:compatExt xmlns:a14="http://schemas.microsoft.com/office/drawing/2010/main" spid="_x0000_s2357"/>
            </a:ext>
            <a:ext uri="{FF2B5EF4-FFF2-40B4-BE49-F238E27FC236}">
              <a16:creationId xmlns:a16="http://schemas.microsoft.com/office/drawing/2014/main" id="{00000000-0008-0000-0300-00003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254000</xdr:colOff>
      <xdr:row>308</xdr:row>
      <xdr:rowOff>266700</xdr:rowOff>
    </xdr:to>
    <xdr:sp macro="" textlink="">
      <xdr:nvSpPr>
        <xdr:cNvPr id="2358" name="Control 310" hidden="1">
          <a:extLst>
            <a:ext uri="{63B3BB69-23CF-44E3-9099-C40C66FF867C}">
              <a14:compatExt xmlns:a14="http://schemas.microsoft.com/office/drawing/2010/main" spid="_x0000_s2358"/>
            </a:ext>
            <a:ext uri="{FF2B5EF4-FFF2-40B4-BE49-F238E27FC236}">
              <a16:creationId xmlns:a16="http://schemas.microsoft.com/office/drawing/2014/main" id="{00000000-0008-0000-0300-00003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309</xdr:row>
      <xdr:rowOff>0</xdr:rowOff>
    </xdr:from>
    <xdr:to>
      <xdr:col>0</xdr:col>
      <xdr:colOff>254000</xdr:colOff>
      <xdr:row>309</xdr:row>
      <xdr:rowOff>266700</xdr:rowOff>
    </xdr:to>
    <xdr:sp macro="" textlink="">
      <xdr:nvSpPr>
        <xdr:cNvPr id="2359" name="Control 311" hidden="1">
          <a:extLst>
            <a:ext uri="{63B3BB69-23CF-44E3-9099-C40C66FF867C}">
              <a14:compatExt xmlns:a14="http://schemas.microsoft.com/office/drawing/2010/main" spid="_x0000_s2359"/>
            </a:ext>
            <a:ext uri="{FF2B5EF4-FFF2-40B4-BE49-F238E27FC236}">
              <a16:creationId xmlns:a16="http://schemas.microsoft.com/office/drawing/2014/main" id="{00000000-0008-0000-0300-00003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254000</xdr:colOff>
      <xdr:row>310</xdr:row>
      <xdr:rowOff>266700</xdr:rowOff>
    </xdr:to>
    <xdr:sp macro="" textlink="">
      <xdr:nvSpPr>
        <xdr:cNvPr id="2360" name="Control 312" hidden="1">
          <a:extLst>
            <a:ext uri="{63B3BB69-23CF-44E3-9099-C40C66FF867C}">
              <a14:compatExt xmlns:a14="http://schemas.microsoft.com/office/drawing/2010/main" spid="_x0000_s2360"/>
            </a:ext>
            <a:ext uri="{FF2B5EF4-FFF2-40B4-BE49-F238E27FC236}">
              <a16:creationId xmlns:a16="http://schemas.microsoft.com/office/drawing/2014/main" id="{00000000-0008-0000-0300-00003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311</xdr:row>
      <xdr:rowOff>0</xdr:rowOff>
    </xdr:from>
    <xdr:to>
      <xdr:col>0</xdr:col>
      <xdr:colOff>254000</xdr:colOff>
      <xdr:row>311</xdr:row>
      <xdr:rowOff>266700</xdr:rowOff>
    </xdr:to>
    <xdr:sp macro="" textlink="">
      <xdr:nvSpPr>
        <xdr:cNvPr id="2361" name="Control 313" hidden="1">
          <a:extLst>
            <a:ext uri="{63B3BB69-23CF-44E3-9099-C40C66FF867C}">
              <a14:compatExt xmlns:a14="http://schemas.microsoft.com/office/drawing/2010/main" spid="_x0000_s2361"/>
            </a:ext>
            <a:ext uri="{FF2B5EF4-FFF2-40B4-BE49-F238E27FC236}">
              <a16:creationId xmlns:a16="http://schemas.microsoft.com/office/drawing/2014/main" id="{00000000-0008-0000-0300-00003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254000</xdr:colOff>
      <xdr:row>312</xdr:row>
      <xdr:rowOff>266700</xdr:rowOff>
    </xdr:to>
    <xdr:sp macro="" textlink="">
      <xdr:nvSpPr>
        <xdr:cNvPr id="2362" name="Control 314" hidden="1">
          <a:extLst>
            <a:ext uri="{63B3BB69-23CF-44E3-9099-C40C66FF867C}">
              <a14:compatExt xmlns:a14="http://schemas.microsoft.com/office/drawing/2010/main" spid="_x0000_s2362"/>
            </a:ext>
            <a:ext uri="{FF2B5EF4-FFF2-40B4-BE49-F238E27FC236}">
              <a16:creationId xmlns:a16="http://schemas.microsoft.com/office/drawing/2014/main" id="{00000000-0008-0000-0300-00003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313</xdr:row>
      <xdr:rowOff>0</xdr:rowOff>
    </xdr:from>
    <xdr:to>
      <xdr:col>0</xdr:col>
      <xdr:colOff>254000</xdr:colOff>
      <xdr:row>313</xdr:row>
      <xdr:rowOff>266700</xdr:rowOff>
    </xdr:to>
    <xdr:sp macro="" textlink="">
      <xdr:nvSpPr>
        <xdr:cNvPr id="2363" name="Control 315" hidden="1">
          <a:extLst>
            <a:ext uri="{63B3BB69-23CF-44E3-9099-C40C66FF867C}">
              <a14:compatExt xmlns:a14="http://schemas.microsoft.com/office/drawing/2010/main" spid="_x0000_s2363"/>
            </a:ext>
            <a:ext uri="{FF2B5EF4-FFF2-40B4-BE49-F238E27FC236}">
              <a16:creationId xmlns:a16="http://schemas.microsoft.com/office/drawing/2014/main" id="{00000000-0008-0000-0300-00003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314</xdr:row>
      <xdr:rowOff>0</xdr:rowOff>
    </xdr:from>
    <xdr:to>
      <xdr:col>0</xdr:col>
      <xdr:colOff>254000</xdr:colOff>
      <xdr:row>314</xdr:row>
      <xdr:rowOff>266700</xdr:rowOff>
    </xdr:to>
    <xdr:sp macro="" textlink="">
      <xdr:nvSpPr>
        <xdr:cNvPr id="2364" name="Control 316" hidden="1">
          <a:extLst>
            <a:ext uri="{63B3BB69-23CF-44E3-9099-C40C66FF867C}">
              <a14:compatExt xmlns:a14="http://schemas.microsoft.com/office/drawing/2010/main" spid="_x0000_s2364"/>
            </a:ext>
            <a:ext uri="{FF2B5EF4-FFF2-40B4-BE49-F238E27FC236}">
              <a16:creationId xmlns:a16="http://schemas.microsoft.com/office/drawing/2014/main" id="{00000000-0008-0000-0300-00003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254000</xdr:colOff>
      <xdr:row>315</xdr:row>
      <xdr:rowOff>266700</xdr:rowOff>
    </xdr:to>
    <xdr:sp macro="" textlink="">
      <xdr:nvSpPr>
        <xdr:cNvPr id="2365" name="Control 317" hidden="1">
          <a:extLst>
            <a:ext uri="{63B3BB69-23CF-44E3-9099-C40C66FF867C}">
              <a14:compatExt xmlns:a14="http://schemas.microsoft.com/office/drawing/2010/main" spid="_x0000_s2365"/>
            </a:ext>
            <a:ext uri="{FF2B5EF4-FFF2-40B4-BE49-F238E27FC236}">
              <a16:creationId xmlns:a16="http://schemas.microsoft.com/office/drawing/2014/main" id="{00000000-0008-0000-0300-00003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316</xdr:row>
      <xdr:rowOff>0</xdr:rowOff>
    </xdr:from>
    <xdr:to>
      <xdr:col>0</xdr:col>
      <xdr:colOff>254000</xdr:colOff>
      <xdr:row>316</xdr:row>
      <xdr:rowOff>266700</xdr:rowOff>
    </xdr:to>
    <xdr:sp macro="" textlink="">
      <xdr:nvSpPr>
        <xdr:cNvPr id="2366" name="Control 318" hidden="1">
          <a:extLst>
            <a:ext uri="{63B3BB69-23CF-44E3-9099-C40C66FF867C}">
              <a14:compatExt xmlns:a14="http://schemas.microsoft.com/office/drawing/2010/main" spid="_x0000_s2366"/>
            </a:ext>
            <a:ext uri="{FF2B5EF4-FFF2-40B4-BE49-F238E27FC236}">
              <a16:creationId xmlns:a16="http://schemas.microsoft.com/office/drawing/2014/main" id="{00000000-0008-0000-0300-00003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317</xdr:row>
      <xdr:rowOff>0</xdr:rowOff>
    </xdr:from>
    <xdr:to>
      <xdr:col>0</xdr:col>
      <xdr:colOff>254000</xdr:colOff>
      <xdr:row>317</xdr:row>
      <xdr:rowOff>266700</xdr:rowOff>
    </xdr:to>
    <xdr:sp macro="" textlink="">
      <xdr:nvSpPr>
        <xdr:cNvPr id="2367" name="Control 319" hidden="1">
          <a:extLst>
            <a:ext uri="{63B3BB69-23CF-44E3-9099-C40C66FF867C}">
              <a14:compatExt xmlns:a14="http://schemas.microsoft.com/office/drawing/2010/main" spid="_x0000_s2367"/>
            </a:ext>
            <a:ext uri="{FF2B5EF4-FFF2-40B4-BE49-F238E27FC236}">
              <a16:creationId xmlns:a16="http://schemas.microsoft.com/office/drawing/2014/main" id="{00000000-0008-0000-0300-00003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254000</xdr:colOff>
      <xdr:row>318</xdr:row>
      <xdr:rowOff>266700</xdr:rowOff>
    </xdr:to>
    <xdr:sp macro="" textlink="">
      <xdr:nvSpPr>
        <xdr:cNvPr id="2368" name="Control 320" hidden="1">
          <a:extLst>
            <a:ext uri="{63B3BB69-23CF-44E3-9099-C40C66FF867C}">
              <a14:compatExt xmlns:a14="http://schemas.microsoft.com/office/drawing/2010/main" spid="_x0000_s2368"/>
            </a:ext>
            <a:ext uri="{FF2B5EF4-FFF2-40B4-BE49-F238E27FC236}">
              <a16:creationId xmlns:a16="http://schemas.microsoft.com/office/drawing/2014/main" id="{00000000-0008-0000-0300-00004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254000</xdr:colOff>
      <xdr:row>319</xdr:row>
      <xdr:rowOff>266700</xdr:rowOff>
    </xdr:to>
    <xdr:sp macro="" textlink="">
      <xdr:nvSpPr>
        <xdr:cNvPr id="2369" name="Control 321" hidden="1">
          <a:extLst>
            <a:ext uri="{63B3BB69-23CF-44E3-9099-C40C66FF867C}">
              <a14:compatExt xmlns:a14="http://schemas.microsoft.com/office/drawing/2010/main" spid="_x0000_s2369"/>
            </a:ext>
            <a:ext uri="{FF2B5EF4-FFF2-40B4-BE49-F238E27FC236}">
              <a16:creationId xmlns:a16="http://schemas.microsoft.com/office/drawing/2014/main" id="{00000000-0008-0000-0300-00004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320</xdr:row>
      <xdr:rowOff>0</xdr:rowOff>
    </xdr:from>
    <xdr:to>
      <xdr:col>0</xdr:col>
      <xdr:colOff>254000</xdr:colOff>
      <xdr:row>320</xdr:row>
      <xdr:rowOff>266700</xdr:rowOff>
    </xdr:to>
    <xdr:sp macro="" textlink="">
      <xdr:nvSpPr>
        <xdr:cNvPr id="2370" name="Control 322" hidden="1">
          <a:extLst>
            <a:ext uri="{63B3BB69-23CF-44E3-9099-C40C66FF867C}">
              <a14:compatExt xmlns:a14="http://schemas.microsoft.com/office/drawing/2010/main" spid="_x0000_s2370"/>
            </a:ext>
            <a:ext uri="{FF2B5EF4-FFF2-40B4-BE49-F238E27FC236}">
              <a16:creationId xmlns:a16="http://schemas.microsoft.com/office/drawing/2014/main" id="{00000000-0008-0000-0300-00004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321</xdr:row>
      <xdr:rowOff>0</xdr:rowOff>
    </xdr:from>
    <xdr:to>
      <xdr:col>0</xdr:col>
      <xdr:colOff>254000</xdr:colOff>
      <xdr:row>321</xdr:row>
      <xdr:rowOff>266700</xdr:rowOff>
    </xdr:to>
    <xdr:sp macro="" textlink="">
      <xdr:nvSpPr>
        <xdr:cNvPr id="2371" name="Control 323" hidden="1">
          <a:extLst>
            <a:ext uri="{63B3BB69-23CF-44E3-9099-C40C66FF867C}">
              <a14:compatExt xmlns:a14="http://schemas.microsoft.com/office/drawing/2010/main" spid="_x0000_s2371"/>
            </a:ext>
            <a:ext uri="{FF2B5EF4-FFF2-40B4-BE49-F238E27FC236}">
              <a16:creationId xmlns:a16="http://schemas.microsoft.com/office/drawing/2014/main" id="{00000000-0008-0000-0300-00004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254000</xdr:colOff>
      <xdr:row>322</xdr:row>
      <xdr:rowOff>266700</xdr:rowOff>
    </xdr:to>
    <xdr:sp macro="" textlink="">
      <xdr:nvSpPr>
        <xdr:cNvPr id="2372" name="Control 324" hidden="1">
          <a:extLst>
            <a:ext uri="{63B3BB69-23CF-44E3-9099-C40C66FF867C}">
              <a14:compatExt xmlns:a14="http://schemas.microsoft.com/office/drawing/2010/main" spid="_x0000_s2372"/>
            </a:ext>
            <a:ext uri="{FF2B5EF4-FFF2-40B4-BE49-F238E27FC236}">
              <a16:creationId xmlns:a16="http://schemas.microsoft.com/office/drawing/2014/main" id="{00000000-0008-0000-0300-00004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254000</xdr:colOff>
      <xdr:row>323</xdr:row>
      <xdr:rowOff>266700</xdr:rowOff>
    </xdr:to>
    <xdr:sp macro="" textlink="">
      <xdr:nvSpPr>
        <xdr:cNvPr id="2373" name="Control 325" hidden="1">
          <a:extLst>
            <a:ext uri="{63B3BB69-23CF-44E3-9099-C40C66FF867C}">
              <a14:compatExt xmlns:a14="http://schemas.microsoft.com/office/drawing/2010/main" spid="_x0000_s2373"/>
            </a:ext>
            <a:ext uri="{FF2B5EF4-FFF2-40B4-BE49-F238E27FC236}">
              <a16:creationId xmlns:a16="http://schemas.microsoft.com/office/drawing/2014/main" id="{00000000-0008-0000-0300-00004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324</xdr:row>
      <xdr:rowOff>0</xdr:rowOff>
    </xdr:from>
    <xdr:to>
      <xdr:col>0</xdr:col>
      <xdr:colOff>254000</xdr:colOff>
      <xdr:row>324</xdr:row>
      <xdr:rowOff>266700</xdr:rowOff>
    </xdr:to>
    <xdr:sp macro="" textlink="">
      <xdr:nvSpPr>
        <xdr:cNvPr id="2374" name="Control 326" hidden="1">
          <a:extLst>
            <a:ext uri="{63B3BB69-23CF-44E3-9099-C40C66FF867C}">
              <a14:compatExt xmlns:a14="http://schemas.microsoft.com/office/drawing/2010/main" spid="_x0000_s2374"/>
            </a:ext>
            <a:ext uri="{FF2B5EF4-FFF2-40B4-BE49-F238E27FC236}">
              <a16:creationId xmlns:a16="http://schemas.microsoft.com/office/drawing/2014/main" id="{00000000-0008-0000-0300-00004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325</xdr:row>
      <xdr:rowOff>0</xdr:rowOff>
    </xdr:from>
    <xdr:to>
      <xdr:col>0</xdr:col>
      <xdr:colOff>254000</xdr:colOff>
      <xdr:row>325</xdr:row>
      <xdr:rowOff>266700</xdr:rowOff>
    </xdr:to>
    <xdr:sp macro="" textlink="">
      <xdr:nvSpPr>
        <xdr:cNvPr id="2375" name="Control 327" hidden="1">
          <a:extLst>
            <a:ext uri="{63B3BB69-23CF-44E3-9099-C40C66FF867C}">
              <a14:compatExt xmlns:a14="http://schemas.microsoft.com/office/drawing/2010/main" spid="_x0000_s2375"/>
            </a:ext>
            <a:ext uri="{FF2B5EF4-FFF2-40B4-BE49-F238E27FC236}">
              <a16:creationId xmlns:a16="http://schemas.microsoft.com/office/drawing/2014/main" id="{00000000-0008-0000-0300-00004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254000</xdr:colOff>
      <xdr:row>326</xdr:row>
      <xdr:rowOff>266700</xdr:rowOff>
    </xdr:to>
    <xdr:sp macro="" textlink="">
      <xdr:nvSpPr>
        <xdr:cNvPr id="2376" name="Control 328" hidden="1">
          <a:extLst>
            <a:ext uri="{63B3BB69-23CF-44E3-9099-C40C66FF867C}">
              <a14:compatExt xmlns:a14="http://schemas.microsoft.com/office/drawing/2010/main" spid="_x0000_s2376"/>
            </a:ext>
            <a:ext uri="{FF2B5EF4-FFF2-40B4-BE49-F238E27FC236}">
              <a16:creationId xmlns:a16="http://schemas.microsoft.com/office/drawing/2014/main" id="{00000000-0008-0000-0300-00004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254000</xdr:colOff>
      <xdr:row>327</xdr:row>
      <xdr:rowOff>266700</xdr:rowOff>
    </xdr:to>
    <xdr:sp macro="" textlink="">
      <xdr:nvSpPr>
        <xdr:cNvPr id="2377" name="Control 329" hidden="1">
          <a:extLst>
            <a:ext uri="{63B3BB69-23CF-44E3-9099-C40C66FF867C}">
              <a14:compatExt xmlns:a14="http://schemas.microsoft.com/office/drawing/2010/main" spid="_x0000_s2377"/>
            </a:ext>
            <a:ext uri="{FF2B5EF4-FFF2-40B4-BE49-F238E27FC236}">
              <a16:creationId xmlns:a16="http://schemas.microsoft.com/office/drawing/2014/main" id="{00000000-0008-0000-0300-00004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254000</xdr:colOff>
      <xdr:row>328</xdr:row>
      <xdr:rowOff>266700</xdr:rowOff>
    </xdr:to>
    <xdr:sp macro="" textlink="">
      <xdr:nvSpPr>
        <xdr:cNvPr id="2378" name="Control 330" hidden="1">
          <a:extLst>
            <a:ext uri="{63B3BB69-23CF-44E3-9099-C40C66FF867C}">
              <a14:compatExt xmlns:a14="http://schemas.microsoft.com/office/drawing/2010/main" spid="_x0000_s2378"/>
            </a:ext>
            <a:ext uri="{FF2B5EF4-FFF2-40B4-BE49-F238E27FC236}">
              <a16:creationId xmlns:a16="http://schemas.microsoft.com/office/drawing/2014/main" id="{00000000-0008-0000-0300-00004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329</xdr:row>
      <xdr:rowOff>0</xdr:rowOff>
    </xdr:from>
    <xdr:to>
      <xdr:col>0</xdr:col>
      <xdr:colOff>254000</xdr:colOff>
      <xdr:row>329</xdr:row>
      <xdr:rowOff>266700</xdr:rowOff>
    </xdr:to>
    <xdr:sp macro="" textlink="">
      <xdr:nvSpPr>
        <xdr:cNvPr id="2379" name="Control 331" hidden="1">
          <a:extLst>
            <a:ext uri="{63B3BB69-23CF-44E3-9099-C40C66FF867C}">
              <a14:compatExt xmlns:a14="http://schemas.microsoft.com/office/drawing/2010/main" spid="_x0000_s2379"/>
            </a:ext>
            <a:ext uri="{FF2B5EF4-FFF2-40B4-BE49-F238E27FC236}">
              <a16:creationId xmlns:a16="http://schemas.microsoft.com/office/drawing/2014/main" id="{00000000-0008-0000-0300-00004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330</xdr:row>
      <xdr:rowOff>0</xdr:rowOff>
    </xdr:from>
    <xdr:to>
      <xdr:col>0</xdr:col>
      <xdr:colOff>254000</xdr:colOff>
      <xdr:row>330</xdr:row>
      <xdr:rowOff>266700</xdr:rowOff>
    </xdr:to>
    <xdr:sp macro="" textlink="">
      <xdr:nvSpPr>
        <xdr:cNvPr id="2380" name="Control 332" hidden="1">
          <a:extLst>
            <a:ext uri="{63B3BB69-23CF-44E3-9099-C40C66FF867C}">
              <a14:compatExt xmlns:a14="http://schemas.microsoft.com/office/drawing/2010/main" spid="_x0000_s2380"/>
            </a:ext>
            <a:ext uri="{FF2B5EF4-FFF2-40B4-BE49-F238E27FC236}">
              <a16:creationId xmlns:a16="http://schemas.microsoft.com/office/drawing/2014/main" id="{00000000-0008-0000-0300-00004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254000</xdr:colOff>
      <xdr:row>331</xdr:row>
      <xdr:rowOff>266700</xdr:rowOff>
    </xdr:to>
    <xdr:sp macro="" textlink="">
      <xdr:nvSpPr>
        <xdr:cNvPr id="2381" name="Control 333" hidden="1">
          <a:extLst>
            <a:ext uri="{63B3BB69-23CF-44E3-9099-C40C66FF867C}">
              <a14:compatExt xmlns:a14="http://schemas.microsoft.com/office/drawing/2010/main" spid="_x0000_s2381"/>
            </a:ext>
            <a:ext uri="{FF2B5EF4-FFF2-40B4-BE49-F238E27FC236}">
              <a16:creationId xmlns:a16="http://schemas.microsoft.com/office/drawing/2014/main" id="{00000000-0008-0000-0300-00004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254000</xdr:colOff>
      <xdr:row>332</xdr:row>
      <xdr:rowOff>266700</xdr:rowOff>
    </xdr:to>
    <xdr:sp macro="" textlink="">
      <xdr:nvSpPr>
        <xdr:cNvPr id="2382" name="Control 334" hidden="1">
          <a:extLst>
            <a:ext uri="{63B3BB69-23CF-44E3-9099-C40C66FF867C}">
              <a14:compatExt xmlns:a14="http://schemas.microsoft.com/office/drawing/2010/main" spid="_x0000_s2382"/>
            </a:ext>
            <a:ext uri="{FF2B5EF4-FFF2-40B4-BE49-F238E27FC236}">
              <a16:creationId xmlns:a16="http://schemas.microsoft.com/office/drawing/2014/main" id="{00000000-0008-0000-0300-00004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254000</xdr:colOff>
      <xdr:row>333</xdr:row>
      <xdr:rowOff>266700</xdr:rowOff>
    </xdr:to>
    <xdr:sp macro="" textlink="">
      <xdr:nvSpPr>
        <xdr:cNvPr id="2383" name="Control 335" hidden="1">
          <a:extLst>
            <a:ext uri="{63B3BB69-23CF-44E3-9099-C40C66FF867C}">
              <a14:compatExt xmlns:a14="http://schemas.microsoft.com/office/drawing/2010/main" spid="_x0000_s2383"/>
            </a:ext>
            <a:ext uri="{FF2B5EF4-FFF2-40B4-BE49-F238E27FC236}">
              <a16:creationId xmlns:a16="http://schemas.microsoft.com/office/drawing/2014/main" id="{00000000-0008-0000-0300-00004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334</xdr:row>
      <xdr:rowOff>0</xdr:rowOff>
    </xdr:from>
    <xdr:to>
      <xdr:col>0</xdr:col>
      <xdr:colOff>254000</xdr:colOff>
      <xdr:row>334</xdr:row>
      <xdr:rowOff>266700</xdr:rowOff>
    </xdr:to>
    <xdr:sp macro="" textlink="">
      <xdr:nvSpPr>
        <xdr:cNvPr id="2384" name="Control 336" hidden="1">
          <a:extLst>
            <a:ext uri="{63B3BB69-23CF-44E3-9099-C40C66FF867C}">
              <a14:compatExt xmlns:a14="http://schemas.microsoft.com/office/drawing/2010/main" spid="_x0000_s2384"/>
            </a:ext>
            <a:ext uri="{FF2B5EF4-FFF2-40B4-BE49-F238E27FC236}">
              <a16:creationId xmlns:a16="http://schemas.microsoft.com/office/drawing/2014/main" id="{00000000-0008-0000-0300-00005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254000</xdr:colOff>
      <xdr:row>335</xdr:row>
      <xdr:rowOff>266700</xdr:rowOff>
    </xdr:to>
    <xdr:sp macro="" textlink="">
      <xdr:nvSpPr>
        <xdr:cNvPr id="2385" name="Control 337" hidden="1">
          <a:extLst>
            <a:ext uri="{63B3BB69-23CF-44E3-9099-C40C66FF867C}">
              <a14:compatExt xmlns:a14="http://schemas.microsoft.com/office/drawing/2010/main" spid="_x0000_s2385"/>
            </a:ext>
            <a:ext uri="{FF2B5EF4-FFF2-40B4-BE49-F238E27FC236}">
              <a16:creationId xmlns:a16="http://schemas.microsoft.com/office/drawing/2014/main" id="{00000000-0008-0000-0300-00005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336</xdr:row>
      <xdr:rowOff>0</xdr:rowOff>
    </xdr:from>
    <xdr:to>
      <xdr:col>0</xdr:col>
      <xdr:colOff>254000</xdr:colOff>
      <xdr:row>336</xdr:row>
      <xdr:rowOff>266700</xdr:rowOff>
    </xdr:to>
    <xdr:sp macro="" textlink="">
      <xdr:nvSpPr>
        <xdr:cNvPr id="2386" name="Control 338" hidden="1">
          <a:extLst>
            <a:ext uri="{63B3BB69-23CF-44E3-9099-C40C66FF867C}">
              <a14:compatExt xmlns:a14="http://schemas.microsoft.com/office/drawing/2010/main" spid="_x0000_s2386"/>
            </a:ext>
            <a:ext uri="{FF2B5EF4-FFF2-40B4-BE49-F238E27FC236}">
              <a16:creationId xmlns:a16="http://schemas.microsoft.com/office/drawing/2014/main" id="{00000000-0008-0000-0300-00005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254000</xdr:colOff>
      <xdr:row>337</xdr:row>
      <xdr:rowOff>266700</xdr:rowOff>
    </xdr:to>
    <xdr:sp macro="" textlink="">
      <xdr:nvSpPr>
        <xdr:cNvPr id="2387" name="Control 339" hidden="1">
          <a:extLst>
            <a:ext uri="{63B3BB69-23CF-44E3-9099-C40C66FF867C}">
              <a14:compatExt xmlns:a14="http://schemas.microsoft.com/office/drawing/2010/main" spid="_x0000_s2387"/>
            </a:ext>
            <a:ext uri="{FF2B5EF4-FFF2-40B4-BE49-F238E27FC236}">
              <a16:creationId xmlns:a16="http://schemas.microsoft.com/office/drawing/2014/main" id="{00000000-0008-0000-0300-00005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254000</xdr:colOff>
      <xdr:row>338</xdr:row>
      <xdr:rowOff>266700</xdr:rowOff>
    </xdr:to>
    <xdr:sp macro="" textlink="">
      <xdr:nvSpPr>
        <xdr:cNvPr id="2388" name="Control 340" hidden="1">
          <a:extLst>
            <a:ext uri="{63B3BB69-23CF-44E3-9099-C40C66FF867C}">
              <a14:compatExt xmlns:a14="http://schemas.microsoft.com/office/drawing/2010/main" spid="_x0000_s2388"/>
            </a:ext>
            <a:ext uri="{FF2B5EF4-FFF2-40B4-BE49-F238E27FC236}">
              <a16:creationId xmlns:a16="http://schemas.microsoft.com/office/drawing/2014/main" id="{00000000-0008-0000-0300-00005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339</xdr:row>
      <xdr:rowOff>0</xdr:rowOff>
    </xdr:from>
    <xdr:to>
      <xdr:col>0</xdr:col>
      <xdr:colOff>254000</xdr:colOff>
      <xdr:row>339</xdr:row>
      <xdr:rowOff>266700</xdr:rowOff>
    </xdr:to>
    <xdr:sp macro="" textlink="">
      <xdr:nvSpPr>
        <xdr:cNvPr id="2389" name="Control 341" hidden="1">
          <a:extLst>
            <a:ext uri="{63B3BB69-23CF-44E3-9099-C40C66FF867C}">
              <a14:compatExt xmlns:a14="http://schemas.microsoft.com/office/drawing/2010/main" spid="_x0000_s2389"/>
            </a:ext>
            <a:ext uri="{FF2B5EF4-FFF2-40B4-BE49-F238E27FC236}">
              <a16:creationId xmlns:a16="http://schemas.microsoft.com/office/drawing/2014/main" id="{00000000-0008-0000-0300-00005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254000</xdr:colOff>
      <xdr:row>340</xdr:row>
      <xdr:rowOff>266700</xdr:rowOff>
    </xdr:to>
    <xdr:sp macro="" textlink="">
      <xdr:nvSpPr>
        <xdr:cNvPr id="2390" name="Control 342" hidden="1">
          <a:extLst>
            <a:ext uri="{63B3BB69-23CF-44E3-9099-C40C66FF867C}">
              <a14:compatExt xmlns:a14="http://schemas.microsoft.com/office/drawing/2010/main" spid="_x0000_s2390"/>
            </a:ext>
            <a:ext uri="{FF2B5EF4-FFF2-40B4-BE49-F238E27FC236}">
              <a16:creationId xmlns:a16="http://schemas.microsoft.com/office/drawing/2014/main" id="{00000000-0008-0000-0300-00005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341</xdr:row>
      <xdr:rowOff>0</xdr:rowOff>
    </xdr:from>
    <xdr:to>
      <xdr:col>0</xdr:col>
      <xdr:colOff>254000</xdr:colOff>
      <xdr:row>341</xdr:row>
      <xdr:rowOff>266700</xdr:rowOff>
    </xdr:to>
    <xdr:sp macro="" textlink="">
      <xdr:nvSpPr>
        <xdr:cNvPr id="2391" name="Control 343" hidden="1">
          <a:extLst>
            <a:ext uri="{63B3BB69-23CF-44E3-9099-C40C66FF867C}">
              <a14:compatExt xmlns:a14="http://schemas.microsoft.com/office/drawing/2010/main" spid="_x0000_s2391"/>
            </a:ext>
            <a:ext uri="{FF2B5EF4-FFF2-40B4-BE49-F238E27FC236}">
              <a16:creationId xmlns:a16="http://schemas.microsoft.com/office/drawing/2014/main" id="{00000000-0008-0000-0300-00005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342</xdr:row>
      <xdr:rowOff>0</xdr:rowOff>
    </xdr:from>
    <xdr:to>
      <xdr:col>0</xdr:col>
      <xdr:colOff>254000</xdr:colOff>
      <xdr:row>342</xdr:row>
      <xdr:rowOff>266700</xdr:rowOff>
    </xdr:to>
    <xdr:sp macro="" textlink="">
      <xdr:nvSpPr>
        <xdr:cNvPr id="2392" name="Control 344" hidden="1">
          <a:extLst>
            <a:ext uri="{63B3BB69-23CF-44E3-9099-C40C66FF867C}">
              <a14:compatExt xmlns:a14="http://schemas.microsoft.com/office/drawing/2010/main" spid="_x0000_s2392"/>
            </a:ext>
            <a:ext uri="{FF2B5EF4-FFF2-40B4-BE49-F238E27FC236}">
              <a16:creationId xmlns:a16="http://schemas.microsoft.com/office/drawing/2014/main" id="{00000000-0008-0000-0300-00005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254000</xdr:colOff>
      <xdr:row>343</xdr:row>
      <xdr:rowOff>266700</xdr:rowOff>
    </xdr:to>
    <xdr:sp macro="" textlink="">
      <xdr:nvSpPr>
        <xdr:cNvPr id="2393" name="Control 345" hidden="1">
          <a:extLst>
            <a:ext uri="{63B3BB69-23CF-44E3-9099-C40C66FF867C}">
              <a14:compatExt xmlns:a14="http://schemas.microsoft.com/office/drawing/2010/main" spid="_x0000_s2393"/>
            </a:ext>
            <a:ext uri="{FF2B5EF4-FFF2-40B4-BE49-F238E27FC236}">
              <a16:creationId xmlns:a16="http://schemas.microsoft.com/office/drawing/2014/main" id="{00000000-0008-0000-0300-00005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344</xdr:row>
      <xdr:rowOff>0</xdr:rowOff>
    </xdr:from>
    <xdr:to>
      <xdr:col>0</xdr:col>
      <xdr:colOff>254000</xdr:colOff>
      <xdr:row>344</xdr:row>
      <xdr:rowOff>266700</xdr:rowOff>
    </xdr:to>
    <xdr:sp macro="" textlink="">
      <xdr:nvSpPr>
        <xdr:cNvPr id="2394" name="Control 346" hidden="1">
          <a:extLst>
            <a:ext uri="{63B3BB69-23CF-44E3-9099-C40C66FF867C}">
              <a14:compatExt xmlns:a14="http://schemas.microsoft.com/office/drawing/2010/main" spid="_x0000_s2394"/>
            </a:ext>
            <a:ext uri="{FF2B5EF4-FFF2-40B4-BE49-F238E27FC236}">
              <a16:creationId xmlns:a16="http://schemas.microsoft.com/office/drawing/2014/main" id="{00000000-0008-0000-0300-00005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345</xdr:row>
      <xdr:rowOff>0</xdr:rowOff>
    </xdr:from>
    <xdr:to>
      <xdr:col>0</xdr:col>
      <xdr:colOff>254000</xdr:colOff>
      <xdr:row>345</xdr:row>
      <xdr:rowOff>266700</xdr:rowOff>
    </xdr:to>
    <xdr:sp macro="" textlink="">
      <xdr:nvSpPr>
        <xdr:cNvPr id="2395" name="Control 347" hidden="1">
          <a:extLst>
            <a:ext uri="{63B3BB69-23CF-44E3-9099-C40C66FF867C}">
              <a14:compatExt xmlns:a14="http://schemas.microsoft.com/office/drawing/2010/main" spid="_x0000_s2395"/>
            </a:ext>
            <a:ext uri="{FF2B5EF4-FFF2-40B4-BE49-F238E27FC236}">
              <a16:creationId xmlns:a16="http://schemas.microsoft.com/office/drawing/2014/main" id="{00000000-0008-0000-0300-00005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346</xdr:row>
      <xdr:rowOff>0</xdr:rowOff>
    </xdr:from>
    <xdr:to>
      <xdr:col>0</xdr:col>
      <xdr:colOff>254000</xdr:colOff>
      <xdr:row>346</xdr:row>
      <xdr:rowOff>266700</xdr:rowOff>
    </xdr:to>
    <xdr:sp macro="" textlink="">
      <xdr:nvSpPr>
        <xdr:cNvPr id="2396" name="Control 348" hidden="1">
          <a:extLst>
            <a:ext uri="{63B3BB69-23CF-44E3-9099-C40C66FF867C}">
              <a14:compatExt xmlns:a14="http://schemas.microsoft.com/office/drawing/2010/main" spid="_x0000_s2396"/>
            </a:ext>
            <a:ext uri="{FF2B5EF4-FFF2-40B4-BE49-F238E27FC236}">
              <a16:creationId xmlns:a16="http://schemas.microsoft.com/office/drawing/2014/main" id="{00000000-0008-0000-0300-00005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347</xdr:row>
      <xdr:rowOff>0</xdr:rowOff>
    </xdr:from>
    <xdr:to>
      <xdr:col>0</xdr:col>
      <xdr:colOff>254000</xdr:colOff>
      <xdr:row>347</xdr:row>
      <xdr:rowOff>266700</xdr:rowOff>
    </xdr:to>
    <xdr:sp macro="" textlink="">
      <xdr:nvSpPr>
        <xdr:cNvPr id="2397" name="Control 349" hidden="1">
          <a:extLst>
            <a:ext uri="{63B3BB69-23CF-44E3-9099-C40C66FF867C}">
              <a14:compatExt xmlns:a14="http://schemas.microsoft.com/office/drawing/2010/main" spid="_x0000_s2397"/>
            </a:ext>
            <a:ext uri="{FF2B5EF4-FFF2-40B4-BE49-F238E27FC236}">
              <a16:creationId xmlns:a16="http://schemas.microsoft.com/office/drawing/2014/main" id="{00000000-0008-0000-0300-00005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254000</xdr:colOff>
      <xdr:row>348</xdr:row>
      <xdr:rowOff>266700</xdr:rowOff>
    </xdr:to>
    <xdr:sp macro="" textlink="">
      <xdr:nvSpPr>
        <xdr:cNvPr id="2398" name="Control 350" hidden="1">
          <a:extLst>
            <a:ext uri="{63B3BB69-23CF-44E3-9099-C40C66FF867C}">
              <a14:compatExt xmlns:a14="http://schemas.microsoft.com/office/drawing/2010/main" spid="_x0000_s2398"/>
            </a:ext>
            <a:ext uri="{FF2B5EF4-FFF2-40B4-BE49-F238E27FC236}">
              <a16:creationId xmlns:a16="http://schemas.microsoft.com/office/drawing/2014/main" id="{00000000-0008-0000-0300-00005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349</xdr:row>
      <xdr:rowOff>0</xdr:rowOff>
    </xdr:from>
    <xdr:to>
      <xdr:col>0</xdr:col>
      <xdr:colOff>254000</xdr:colOff>
      <xdr:row>349</xdr:row>
      <xdr:rowOff>266700</xdr:rowOff>
    </xdr:to>
    <xdr:sp macro="" textlink="">
      <xdr:nvSpPr>
        <xdr:cNvPr id="2399" name="Control 351" hidden="1">
          <a:extLst>
            <a:ext uri="{63B3BB69-23CF-44E3-9099-C40C66FF867C}">
              <a14:compatExt xmlns:a14="http://schemas.microsoft.com/office/drawing/2010/main" spid="_x0000_s2399"/>
            </a:ext>
            <a:ext uri="{FF2B5EF4-FFF2-40B4-BE49-F238E27FC236}">
              <a16:creationId xmlns:a16="http://schemas.microsoft.com/office/drawing/2014/main" id="{00000000-0008-0000-0300-00005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350</xdr:row>
      <xdr:rowOff>0</xdr:rowOff>
    </xdr:from>
    <xdr:to>
      <xdr:col>0</xdr:col>
      <xdr:colOff>254000</xdr:colOff>
      <xdr:row>350</xdr:row>
      <xdr:rowOff>266700</xdr:rowOff>
    </xdr:to>
    <xdr:sp macro="" textlink="">
      <xdr:nvSpPr>
        <xdr:cNvPr id="2400" name="Control 352" hidden="1">
          <a:extLst>
            <a:ext uri="{63B3BB69-23CF-44E3-9099-C40C66FF867C}">
              <a14:compatExt xmlns:a14="http://schemas.microsoft.com/office/drawing/2010/main" spid="_x0000_s2400"/>
            </a:ext>
            <a:ext uri="{FF2B5EF4-FFF2-40B4-BE49-F238E27FC236}">
              <a16:creationId xmlns:a16="http://schemas.microsoft.com/office/drawing/2014/main" id="{00000000-0008-0000-0300-00006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351</xdr:row>
      <xdr:rowOff>0</xdr:rowOff>
    </xdr:from>
    <xdr:to>
      <xdr:col>0</xdr:col>
      <xdr:colOff>254000</xdr:colOff>
      <xdr:row>351</xdr:row>
      <xdr:rowOff>266700</xdr:rowOff>
    </xdr:to>
    <xdr:sp macro="" textlink="">
      <xdr:nvSpPr>
        <xdr:cNvPr id="2401" name="Control 353" hidden="1">
          <a:extLst>
            <a:ext uri="{63B3BB69-23CF-44E3-9099-C40C66FF867C}">
              <a14:compatExt xmlns:a14="http://schemas.microsoft.com/office/drawing/2010/main" spid="_x0000_s2401"/>
            </a:ext>
            <a:ext uri="{FF2B5EF4-FFF2-40B4-BE49-F238E27FC236}">
              <a16:creationId xmlns:a16="http://schemas.microsoft.com/office/drawing/2014/main" id="{00000000-0008-0000-0300-00006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352</xdr:row>
      <xdr:rowOff>0</xdr:rowOff>
    </xdr:from>
    <xdr:to>
      <xdr:col>0</xdr:col>
      <xdr:colOff>254000</xdr:colOff>
      <xdr:row>352</xdr:row>
      <xdr:rowOff>266700</xdr:rowOff>
    </xdr:to>
    <xdr:sp macro="" textlink="">
      <xdr:nvSpPr>
        <xdr:cNvPr id="2402" name="Control 354" hidden="1">
          <a:extLst>
            <a:ext uri="{63B3BB69-23CF-44E3-9099-C40C66FF867C}">
              <a14:compatExt xmlns:a14="http://schemas.microsoft.com/office/drawing/2010/main" spid="_x0000_s2402"/>
            </a:ext>
            <a:ext uri="{FF2B5EF4-FFF2-40B4-BE49-F238E27FC236}">
              <a16:creationId xmlns:a16="http://schemas.microsoft.com/office/drawing/2014/main" id="{00000000-0008-0000-0300-00006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353</xdr:row>
      <xdr:rowOff>0</xdr:rowOff>
    </xdr:from>
    <xdr:to>
      <xdr:col>0</xdr:col>
      <xdr:colOff>254000</xdr:colOff>
      <xdr:row>353</xdr:row>
      <xdr:rowOff>266700</xdr:rowOff>
    </xdr:to>
    <xdr:sp macro="" textlink="">
      <xdr:nvSpPr>
        <xdr:cNvPr id="2403" name="Control 355" hidden="1">
          <a:extLst>
            <a:ext uri="{63B3BB69-23CF-44E3-9099-C40C66FF867C}">
              <a14:compatExt xmlns:a14="http://schemas.microsoft.com/office/drawing/2010/main" spid="_x0000_s2403"/>
            </a:ext>
            <a:ext uri="{FF2B5EF4-FFF2-40B4-BE49-F238E27FC236}">
              <a16:creationId xmlns:a16="http://schemas.microsoft.com/office/drawing/2014/main" id="{00000000-0008-0000-0300-00006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254000</xdr:colOff>
      <xdr:row>354</xdr:row>
      <xdr:rowOff>266700</xdr:rowOff>
    </xdr:to>
    <xdr:sp macro="" textlink="">
      <xdr:nvSpPr>
        <xdr:cNvPr id="2404" name="Control 356" hidden="1">
          <a:extLst>
            <a:ext uri="{63B3BB69-23CF-44E3-9099-C40C66FF867C}">
              <a14:compatExt xmlns:a14="http://schemas.microsoft.com/office/drawing/2010/main" spid="_x0000_s2404"/>
            </a:ext>
            <a:ext uri="{FF2B5EF4-FFF2-40B4-BE49-F238E27FC236}">
              <a16:creationId xmlns:a16="http://schemas.microsoft.com/office/drawing/2014/main" id="{00000000-0008-0000-0300-00006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254000</xdr:colOff>
      <xdr:row>355</xdr:row>
      <xdr:rowOff>266700</xdr:rowOff>
    </xdr:to>
    <xdr:sp macro="" textlink="">
      <xdr:nvSpPr>
        <xdr:cNvPr id="2405" name="Control 357" hidden="1">
          <a:extLst>
            <a:ext uri="{63B3BB69-23CF-44E3-9099-C40C66FF867C}">
              <a14:compatExt xmlns:a14="http://schemas.microsoft.com/office/drawing/2010/main" spid="_x0000_s2405"/>
            </a:ext>
            <a:ext uri="{FF2B5EF4-FFF2-40B4-BE49-F238E27FC236}">
              <a16:creationId xmlns:a16="http://schemas.microsoft.com/office/drawing/2014/main" id="{00000000-0008-0000-0300-00006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356</xdr:row>
      <xdr:rowOff>0</xdr:rowOff>
    </xdr:from>
    <xdr:to>
      <xdr:col>0</xdr:col>
      <xdr:colOff>254000</xdr:colOff>
      <xdr:row>356</xdr:row>
      <xdr:rowOff>266700</xdr:rowOff>
    </xdr:to>
    <xdr:sp macro="" textlink="">
      <xdr:nvSpPr>
        <xdr:cNvPr id="2406" name="Control 358" hidden="1">
          <a:extLst>
            <a:ext uri="{63B3BB69-23CF-44E3-9099-C40C66FF867C}">
              <a14:compatExt xmlns:a14="http://schemas.microsoft.com/office/drawing/2010/main" spid="_x0000_s2406"/>
            </a:ext>
            <a:ext uri="{FF2B5EF4-FFF2-40B4-BE49-F238E27FC236}">
              <a16:creationId xmlns:a16="http://schemas.microsoft.com/office/drawing/2014/main" id="{00000000-0008-0000-0300-00006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254000</xdr:colOff>
      <xdr:row>357</xdr:row>
      <xdr:rowOff>266700</xdr:rowOff>
    </xdr:to>
    <xdr:sp macro="" textlink="">
      <xdr:nvSpPr>
        <xdr:cNvPr id="2407" name="Control 359" hidden="1">
          <a:extLst>
            <a:ext uri="{63B3BB69-23CF-44E3-9099-C40C66FF867C}">
              <a14:compatExt xmlns:a14="http://schemas.microsoft.com/office/drawing/2010/main" spid="_x0000_s2407"/>
            </a:ext>
            <a:ext uri="{FF2B5EF4-FFF2-40B4-BE49-F238E27FC236}">
              <a16:creationId xmlns:a16="http://schemas.microsoft.com/office/drawing/2014/main" id="{00000000-0008-0000-0300-00006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254000</xdr:colOff>
      <xdr:row>358</xdr:row>
      <xdr:rowOff>266700</xdr:rowOff>
    </xdr:to>
    <xdr:sp macro="" textlink="">
      <xdr:nvSpPr>
        <xdr:cNvPr id="2408" name="Control 360" hidden="1">
          <a:extLst>
            <a:ext uri="{63B3BB69-23CF-44E3-9099-C40C66FF867C}">
              <a14:compatExt xmlns:a14="http://schemas.microsoft.com/office/drawing/2010/main" spid="_x0000_s2408"/>
            </a:ext>
            <a:ext uri="{FF2B5EF4-FFF2-40B4-BE49-F238E27FC236}">
              <a16:creationId xmlns:a16="http://schemas.microsoft.com/office/drawing/2014/main" id="{00000000-0008-0000-0300-00006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359</xdr:row>
      <xdr:rowOff>0</xdr:rowOff>
    </xdr:from>
    <xdr:to>
      <xdr:col>0</xdr:col>
      <xdr:colOff>254000</xdr:colOff>
      <xdr:row>359</xdr:row>
      <xdr:rowOff>266700</xdr:rowOff>
    </xdr:to>
    <xdr:sp macro="" textlink="">
      <xdr:nvSpPr>
        <xdr:cNvPr id="2409" name="Control 361" hidden="1">
          <a:extLst>
            <a:ext uri="{63B3BB69-23CF-44E3-9099-C40C66FF867C}">
              <a14:compatExt xmlns:a14="http://schemas.microsoft.com/office/drawing/2010/main" spid="_x0000_s2409"/>
            </a:ext>
            <a:ext uri="{FF2B5EF4-FFF2-40B4-BE49-F238E27FC236}">
              <a16:creationId xmlns:a16="http://schemas.microsoft.com/office/drawing/2014/main" id="{00000000-0008-0000-0300-00006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254000</xdr:colOff>
      <xdr:row>360</xdr:row>
      <xdr:rowOff>266700</xdr:rowOff>
    </xdr:to>
    <xdr:sp macro="" textlink="">
      <xdr:nvSpPr>
        <xdr:cNvPr id="2410" name="Control 362" hidden="1">
          <a:extLst>
            <a:ext uri="{63B3BB69-23CF-44E3-9099-C40C66FF867C}">
              <a14:compatExt xmlns:a14="http://schemas.microsoft.com/office/drawing/2010/main" spid="_x0000_s2410"/>
            </a:ext>
            <a:ext uri="{FF2B5EF4-FFF2-40B4-BE49-F238E27FC236}">
              <a16:creationId xmlns:a16="http://schemas.microsoft.com/office/drawing/2014/main" id="{00000000-0008-0000-0300-00006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361</xdr:row>
      <xdr:rowOff>0</xdr:rowOff>
    </xdr:from>
    <xdr:to>
      <xdr:col>0</xdr:col>
      <xdr:colOff>254000</xdr:colOff>
      <xdr:row>361</xdr:row>
      <xdr:rowOff>266700</xdr:rowOff>
    </xdr:to>
    <xdr:sp macro="" textlink="">
      <xdr:nvSpPr>
        <xdr:cNvPr id="2411" name="Control 363" hidden="1">
          <a:extLst>
            <a:ext uri="{63B3BB69-23CF-44E3-9099-C40C66FF867C}">
              <a14:compatExt xmlns:a14="http://schemas.microsoft.com/office/drawing/2010/main" spid="_x0000_s2411"/>
            </a:ext>
            <a:ext uri="{FF2B5EF4-FFF2-40B4-BE49-F238E27FC236}">
              <a16:creationId xmlns:a16="http://schemas.microsoft.com/office/drawing/2014/main" id="{00000000-0008-0000-0300-00006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254000</xdr:colOff>
      <xdr:row>362</xdr:row>
      <xdr:rowOff>266700</xdr:rowOff>
    </xdr:to>
    <xdr:sp macro="" textlink="">
      <xdr:nvSpPr>
        <xdr:cNvPr id="2412" name="Control 364" hidden="1">
          <a:extLst>
            <a:ext uri="{63B3BB69-23CF-44E3-9099-C40C66FF867C}">
              <a14:compatExt xmlns:a14="http://schemas.microsoft.com/office/drawing/2010/main" spid="_x0000_s2412"/>
            </a:ext>
            <a:ext uri="{FF2B5EF4-FFF2-40B4-BE49-F238E27FC236}">
              <a16:creationId xmlns:a16="http://schemas.microsoft.com/office/drawing/2014/main" id="{00000000-0008-0000-0300-00006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254000</xdr:colOff>
      <xdr:row>363</xdr:row>
      <xdr:rowOff>266700</xdr:rowOff>
    </xdr:to>
    <xdr:sp macro="" textlink="">
      <xdr:nvSpPr>
        <xdr:cNvPr id="2413" name="Control 365" hidden="1">
          <a:extLst>
            <a:ext uri="{63B3BB69-23CF-44E3-9099-C40C66FF867C}">
              <a14:compatExt xmlns:a14="http://schemas.microsoft.com/office/drawing/2010/main" spid="_x0000_s2413"/>
            </a:ext>
            <a:ext uri="{FF2B5EF4-FFF2-40B4-BE49-F238E27FC236}">
              <a16:creationId xmlns:a16="http://schemas.microsoft.com/office/drawing/2014/main" id="{00000000-0008-0000-0300-00006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364</xdr:row>
      <xdr:rowOff>0</xdr:rowOff>
    </xdr:from>
    <xdr:to>
      <xdr:col>0</xdr:col>
      <xdr:colOff>254000</xdr:colOff>
      <xdr:row>364</xdr:row>
      <xdr:rowOff>266700</xdr:rowOff>
    </xdr:to>
    <xdr:sp macro="" textlink="">
      <xdr:nvSpPr>
        <xdr:cNvPr id="2414" name="Control 366" hidden="1">
          <a:extLst>
            <a:ext uri="{63B3BB69-23CF-44E3-9099-C40C66FF867C}">
              <a14:compatExt xmlns:a14="http://schemas.microsoft.com/office/drawing/2010/main" spid="_x0000_s2414"/>
            </a:ext>
            <a:ext uri="{FF2B5EF4-FFF2-40B4-BE49-F238E27FC236}">
              <a16:creationId xmlns:a16="http://schemas.microsoft.com/office/drawing/2014/main" id="{00000000-0008-0000-0300-00006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254000</xdr:colOff>
      <xdr:row>365</xdr:row>
      <xdr:rowOff>266700</xdr:rowOff>
    </xdr:to>
    <xdr:sp macro="" textlink="">
      <xdr:nvSpPr>
        <xdr:cNvPr id="2415" name="Control 367" hidden="1">
          <a:extLst>
            <a:ext uri="{63B3BB69-23CF-44E3-9099-C40C66FF867C}">
              <a14:compatExt xmlns:a14="http://schemas.microsoft.com/office/drawing/2010/main" spid="_x0000_s2415"/>
            </a:ext>
            <a:ext uri="{FF2B5EF4-FFF2-40B4-BE49-F238E27FC236}">
              <a16:creationId xmlns:a16="http://schemas.microsoft.com/office/drawing/2014/main" id="{00000000-0008-0000-0300-00006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366</xdr:row>
      <xdr:rowOff>0</xdr:rowOff>
    </xdr:from>
    <xdr:to>
      <xdr:col>0</xdr:col>
      <xdr:colOff>254000</xdr:colOff>
      <xdr:row>366</xdr:row>
      <xdr:rowOff>266700</xdr:rowOff>
    </xdr:to>
    <xdr:sp macro="" textlink="">
      <xdr:nvSpPr>
        <xdr:cNvPr id="2416" name="Control 368" hidden="1">
          <a:extLst>
            <a:ext uri="{63B3BB69-23CF-44E3-9099-C40C66FF867C}">
              <a14:compatExt xmlns:a14="http://schemas.microsoft.com/office/drawing/2010/main" spid="_x0000_s2416"/>
            </a:ext>
            <a:ext uri="{FF2B5EF4-FFF2-40B4-BE49-F238E27FC236}">
              <a16:creationId xmlns:a16="http://schemas.microsoft.com/office/drawing/2014/main" id="{00000000-0008-0000-0300-00007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367</xdr:row>
      <xdr:rowOff>0</xdr:rowOff>
    </xdr:from>
    <xdr:to>
      <xdr:col>0</xdr:col>
      <xdr:colOff>254000</xdr:colOff>
      <xdr:row>367</xdr:row>
      <xdr:rowOff>266700</xdr:rowOff>
    </xdr:to>
    <xdr:sp macro="" textlink="">
      <xdr:nvSpPr>
        <xdr:cNvPr id="2417" name="Control 369" hidden="1">
          <a:extLst>
            <a:ext uri="{63B3BB69-23CF-44E3-9099-C40C66FF867C}">
              <a14:compatExt xmlns:a14="http://schemas.microsoft.com/office/drawing/2010/main" spid="_x0000_s2417"/>
            </a:ext>
            <a:ext uri="{FF2B5EF4-FFF2-40B4-BE49-F238E27FC236}">
              <a16:creationId xmlns:a16="http://schemas.microsoft.com/office/drawing/2014/main" id="{00000000-0008-0000-0300-00007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254000</xdr:colOff>
      <xdr:row>368</xdr:row>
      <xdr:rowOff>266700</xdr:rowOff>
    </xdr:to>
    <xdr:sp macro="" textlink="">
      <xdr:nvSpPr>
        <xdr:cNvPr id="2418" name="Control 370" hidden="1">
          <a:extLst>
            <a:ext uri="{63B3BB69-23CF-44E3-9099-C40C66FF867C}">
              <a14:compatExt xmlns:a14="http://schemas.microsoft.com/office/drawing/2010/main" spid="_x0000_s2418"/>
            </a:ext>
            <a:ext uri="{FF2B5EF4-FFF2-40B4-BE49-F238E27FC236}">
              <a16:creationId xmlns:a16="http://schemas.microsoft.com/office/drawing/2014/main" id="{00000000-0008-0000-0300-00007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369</xdr:row>
      <xdr:rowOff>0</xdr:rowOff>
    </xdr:from>
    <xdr:to>
      <xdr:col>0</xdr:col>
      <xdr:colOff>254000</xdr:colOff>
      <xdr:row>369</xdr:row>
      <xdr:rowOff>266700</xdr:rowOff>
    </xdr:to>
    <xdr:sp macro="" textlink="">
      <xdr:nvSpPr>
        <xdr:cNvPr id="2419" name="Control 371" hidden="1">
          <a:extLst>
            <a:ext uri="{63B3BB69-23CF-44E3-9099-C40C66FF867C}">
              <a14:compatExt xmlns:a14="http://schemas.microsoft.com/office/drawing/2010/main" spid="_x0000_s2419"/>
            </a:ext>
            <a:ext uri="{FF2B5EF4-FFF2-40B4-BE49-F238E27FC236}">
              <a16:creationId xmlns:a16="http://schemas.microsoft.com/office/drawing/2014/main" id="{00000000-0008-0000-0300-00007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0" name="Control 372" hidden="1">
          <a:extLst>
            <a:ext uri="{63B3BB69-23CF-44E3-9099-C40C66FF867C}">
              <a14:compatExt xmlns:a14="http://schemas.microsoft.com/office/drawing/2010/main" spid="_x0000_s2420"/>
            </a:ext>
            <a:ext uri="{FF2B5EF4-FFF2-40B4-BE49-F238E27FC236}">
              <a16:creationId xmlns:a16="http://schemas.microsoft.com/office/drawing/2014/main" id="{00000000-0008-0000-0300-00007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1" name="Control 373" hidden="1">
          <a:extLst>
            <a:ext uri="{63B3BB69-23CF-44E3-9099-C40C66FF867C}">
              <a14:compatExt xmlns:a14="http://schemas.microsoft.com/office/drawing/2010/main" spid="_x0000_s2421"/>
            </a:ext>
            <a:ext uri="{FF2B5EF4-FFF2-40B4-BE49-F238E27FC236}">
              <a16:creationId xmlns:a16="http://schemas.microsoft.com/office/drawing/2014/main" id="{00000000-0008-0000-0300-00007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2" name="Control 374" hidden="1">
          <a:extLst>
            <a:ext uri="{63B3BB69-23CF-44E3-9099-C40C66FF867C}">
              <a14:compatExt xmlns:a14="http://schemas.microsoft.com/office/drawing/2010/main" spid="_x0000_s2422"/>
            </a:ext>
            <a:ext uri="{FF2B5EF4-FFF2-40B4-BE49-F238E27FC236}">
              <a16:creationId xmlns:a16="http://schemas.microsoft.com/office/drawing/2014/main" id="{00000000-0008-0000-0300-00007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3" name="Control 375" hidden="1">
          <a:extLst>
            <a:ext uri="{63B3BB69-23CF-44E3-9099-C40C66FF867C}">
              <a14:compatExt xmlns:a14="http://schemas.microsoft.com/office/drawing/2010/main" spid="_x0000_s2423"/>
            </a:ext>
            <a:ext uri="{FF2B5EF4-FFF2-40B4-BE49-F238E27FC236}">
              <a16:creationId xmlns:a16="http://schemas.microsoft.com/office/drawing/2014/main" id="{00000000-0008-0000-0300-00007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4" name="Control 376" hidden="1">
          <a:extLst>
            <a:ext uri="{63B3BB69-23CF-44E3-9099-C40C66FF867C}">
              <a14:compatExt xmlns:a14="http://schemas.microsoft.com/office/drawing/2010/main" spid="_x0000_s2424"/>
            </a:ext>
            <a:ext uri="{FF2B5EF4-FFF2-40B4-BE49-F238E27FC236}">
              <a16:creationId xmlns:a16="http://schemas.microsoft.com/office/drawing/2014/main" id="{00000000-0008-0000-0300-00007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5" name="Control 377" hidden="1">
          <a:extLst>
            <a:ext uri="{63B3BB69-23CF-44E3-9099-C40C66FF867C}">
              <a14:compatExt xmlns:a14="http://schemas.microsoft.com/office/drawing/2010/main" spid="_x0000_s2425"/>
            </a:ext>
            <a:ext uri="{FF2B5EF4-FFF2-40B4-BE49-F238E27FC236}">
              <a16:creationId xmlns:a16="http://schemas.microsoft.com/office/drawing/2014/main" id="{00000000-0008-0000-0300-00007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6" name="Control 378" hidden="1">
          <a:extLst>
            <a:ext uri="{63B3BB69-23CF-44E3-9099-C40C66FF867C}">
              <a14:compatExt xmlns:a14="http://schemas.microsoft.com/office/drawing/2010/main" spid="_x0000_s2426"/>
            </a:ext>
            <a:ext uri="{FF2B5EF4-FFF2-40B4-BE49-F238E27FC236}">
              <a16:creationId xmlns:a16="http://schemas.microsoft.com/office/drawing/2014/main" id="{00000000-0008-0000-0300-00007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7" name="Control 379" hidden="1">
          <a:extLst>
            <a:ext uri="{63B3BB69-23CF-44E3-9099-C40C66FF867C}">
              <a14:compatExt xmlns:a14="http://schemas.microsoft.com/office/drawing/2010/main" spid="_x0000_s2427"/>
            </a:ext>
            <a:ext uri="{FF2B5EF4-FFF2-40B4-BE49-F238E27FC236}">
              <a16:creationId xmlns:a16="http://schemas.microsoft.com/office/drawing/2014/main" id="{00000000-0008-0000-0300-00007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8" name="Control 380" hidden="1">
          <a:extLst>
            <a:ext uri="{63B3BB69-23CF-44E3-9099-C40C66FF867C}">
              <a14:compatExt xmlns:a14="http://schemas.microsoft.com/office/drawing/2010/main" spid="_x0000_s2428"/>
            </a:ext>
            <a:ext uri="{FF2B5EF4-FFF2-40B4-BE49-F238E27FC236}">
              <a16:creationId xmlns:a16="http://schemas.microsoft.com/office/drawing/2014/main" id="{00000000-0008-0000-0300-00007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29" name="Control 381" hidden="1">
          <a:extLst>
            <a:ext uri="{63B3BB69-23CF-44E3-9099-C40C66FF867C}">
              <a14:compatExt xmlns:a14="http://schemas.microsoft.com/office/drawing/2010/main" spid="_x0000_s2429"/>
            </a:ext>
            <a:ext uri="{FF2B5EF4-FFF2-40B4-BE49-F238E27FC236}">
              <a16:creationId xmlns:a16="http://schemas.microsoft.com/office/drawing/2014/main" id="{00000000-0008-0000-0300-00007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0" name="Control 382" hidden="1">
          <a:extLst>
            <a:ext uri="{63B3BB69-23CF-44E3-9099-C40C66FF867C}">
              <a14:compatExt xmlns:a14="http://schemas.microsoft.com/office/drawing/2010/main" spid="_x0000_s2430"/>
            </a:ext>
            <a:ext uri="{FF2B5EF4-FFF2-40B4-BE49-F238E27FC236}">
              <a16:creationId xmlns:a16="http://schemas.microsoft.com/office/drawing/2014/main" id="{00000000-0008-0000-0300-00007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1" name="Control 383" hidden="1">
          <a:extLst>
            <a:ext uri="{63B3BB69-23CF-44E3-9099-C40C66FF867C}">
              <a14:compatExt xmlns:a14="http://schemas.microsoft.com/office/drawing/2010/main" spid="_x0000_s2431"/>
            </a:ext>
            <a:ext uri="{FF2B5EF4-FFF2-40B4-BE49-F238E27FC236}">
              <a16:creationId xmlns:a16="http://schemas.microsoft.com/office/drawing/2014/main" id="{00000000-0008-0000-0300-00007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2" name="Control 384" hidden="1">
          <a:extLst>
            <a:ext uri="{63B3BB69-23CF-44E3-9099-C40C66FF867C}">
              <a14:compatExt xmlns:a14="http://schemas.microsoft.com/office/drawing/2010/main" spid="_x0000_s2432"/>
            </a:ext>
            <a:ext uri="{FF2B5EF4-FFF2-40B4-BE49-F238E27FC236}">
              <a16:creationId xmlns:a16="http://schemas.microsoft.com/office/drawing/2014/main" id="{00000000-0008-0000-0300-00008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3" name="Control 385" hidden="1">
          <a:extLst>
            <a:ext uri="{63B3BB69-23CF-44E3-9099-C40C66FF867C}">
              <a14:compatExt xmlns:a14="http://schemas.microsoft.com/office/drawing/2010/main" spid="_x0000_s2433"/>
            </a:ext>
            <a:ext uri="{FF2B5EF4-FFF2-40B4-BE49-F238E27FC236}">
              <a16:creationId xmlns:a16="http://schemas.microsoft.com/office/drawing/2014/main" id="{00000000-0008-0000-0300-00008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4" name="Control 386" hidden="1">
          <a:extLst>
            <a:ext uri="{63B3BB69-23CF-44E3-9099-C40C66FF867C}">
              <a14:compatExt xmlns:a14="http://schemas.microsoft.com/office/drawing/2010/main" spid="_x0000_s2434"/>
            </a:ext>
            <a:ext uri="{FF2B5EF4-FFF2-40B4-BE49-F238E27FC236}">
              <a16:creationId xmlns:a16="http://schemas.microsoft.com/office/drawing/2014/main" id="{00000000-0008-0000-0300-00008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5" name="Control 387" hidden="1">
          <a:extLst>
            <a:ext uri="{63B3BB69-23CF-44E3-9099-C40C66FF867C}">
              <a14:compatExt xmlns:a14="http://schemas.microsoft.com/office/drawing/2010/main" spid="_x0000_s2435"/>
            </a:ext>
            <a:ext uri="{FF2B5EF4-FFF2-40B4-BE49-F238E27FC236}">
              <a16:creationId xmlns:a16="http://schemas.microsoft.com/office/drawing/2014/main" id="{00000000-0008-0000-0300-00008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6" name="Control 388" hidden="1">
          <a:extLst>
            <a:ext uri="{63B3BB69-23CF-44E3-9099-C40C66FF867C}">
              <a14:compatExt xmlns:a14="http://schemas.microsoft.com/office/drawing/2010/main" spid="_x0000_s2436"/>
            </a:ext>
            <a:ext uri="{FF2B5EF4-FFF2-40B4-BE49-F238E27FC236}">
              <a16:creationId xmlns:a16="http://schemas.microsoft.com/office/drawing/2014/main" id="{00000000-0008-0000-0300-00008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7" name="Control 389" hidden="1">
          <a:extLst>
            <a:ext uri="{63B3BB69-23CF-44E3-9099-C40C66FF867C}">
              <a14:compatExt xmlns:a14="http://schemas.microsoft.com/office/drawing/2010/main" spid="_x0000_s2437"/>
            </a:ext>
            <a:ext uri="{FF2B5EF4-FFF2-40B4-BE49-F238E27FC236}">
              <a16:creationId xmlns:a16="http://schemas.microsoft.com/office/drawing/2014/main" id="{00000000-0008-0000-0300-00008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8" name="Control 390" hidden="1">
          <a:extLst>
            <a:ext uri="{63B3BB69-23CF-44E3-9099-C40C66FF867C}">
              <a14:compatExt xmlns:a14="http://schemas.microsoft.com/office/drawing/2010/main" spid="_x0000_s2438"/>
            </a:ext>
            <a:ext uri="{FF2B5EF4-FFF2-40B4-BE49-F238E27FC236}">
              <a16:creationId xmlns:a16="http://schemas.microsoft.com/office/drawing/2014/main" id="{00000000-0008-0000-0300-00008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39" name="Control 391" hidden="1">
          <a:extLst>
            <a:ext uri="{63B3BB69-23CF-44E3-9099-C40C66FF867C}">
              <a14:compatExt xmlns:a14="http://schemas.microsoft.com/office/drawing/2010/main" spid="_x0000_s2439"/>
            </a:ext>
            <a:ext uri="{FF2B5EF4-FFF2-40B4-BE49-F238E27FC236}">
              <a16:creationId xmlns:a16="http://schemas.microsoft.com/office/drawing/2014/main" id="{00000000-0008-0000-0300-00008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0" name="Control 392" hidden="1">
          <a:extLst>
            <a:ext uri="{63B3BB69-23CF-44E3-9099-C40C66FF867C}">
              <a14:compatExt xmlns:a14="http://schemas.microsoft.com/office/drawing/2010/main" spid="_x0000_s2440"/>
            </a:ext>
            <a:ext uri="{FF2B5EF4-FFF2-40B4-BE49-F238E27FC236}">
              <a16:creationId xmlns:a16="http://schemas.microsoft.com/office/drawing/2014/main" id="{00000000-0008-0000-0300-00008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1" name="Control 393" hidden="1">
          <a:extLst>
            <a:ext uri="{63B3BB69-23CF-44E3-9099-C40C66FF867C}">
              <a14:compatExt xmlns:a14="http://schemas.microsoft.com/office/drawing/2010/main" spid="_x0000_s2441"/>
            </a:ext>
            <a:ext uri="{FF2B5EF4-FFF2-40B4-BE49-F238E27FC236}">
              <a16:creationId xmlns:a16="http://schemas.microsoft.com/office/drawing/2014/main" id="{00000000-0008-0000-0300-00008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2" name="Control 394" hidden="1">
          <a:extLst>
            <a:ext uri="{63B3BB69-23CF-44E3-9099-C40C66FF867C}">
              <a14:compatExt xmlns:a14="http://schemas.microsoft.com/office/drawing/2010/main" spid="_x0000_s2442"/>
            </a:ext>
            <a:ext uri="{FF2B5EF4-FFF2-40B4-BE49-F238E27FC236}">
              <a16:creationId xmlns:a16="http://schemas.microsoft.com/office/drawing/2014/main" id="{00000000-0008-0000-0300-00008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3" name="Control 395" hidden="1">
          <a:extLst>
            <a:ext uri="{63B3BB69-23CF-44E3-9099-C40C66FF867C}">
              <a14:compatExt xmlns:a14="http://schemas.microsoft.com/office/drawing/2010/main" spid="_x0000_s2443"/>
            </a:ext>
            <a:ext uri="{FF2B5EF4-FFF2-40B4-BE49-F238E27FC236}">
              <a16:creationId xmlns:a16="http://schemas.microsoft.com/office/drawing/2014/main" id="{00000000-0008-0000-0300-00008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4" name="Control 396" hidden="1">
          <a:extLst>
            <a:ext uri="{63B3BB69-23CF-44E3-9099-C40C66FF867C}">
              <a14:compatExt xmlns:a14="http://schemas.microsoft.com/office/drawing/2010/main" spid="_x0000_s2444"/>
            </a:ext>
            <a:ext uri="{FF2B5EF4-FFF2-40B4-BE49-F238E27FC236}">
              <a16:creationId xmlns:a16="http://schemas.microsoft.com/office/drawing/2014/main" id="{00000000-0008-0000-0300-00008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5" name="Control 397" hidden="1">
          <a:extLst>
            <a:ext uri="{63B3BB69-23CF-44E3-9099-C40C66FF867C}">
              <a14:compatExt xmlns:a14="http://schemas.microsoft.com/office/drawing/2010/main" spid="_x0000_s2445"/>
            </a:ext>
            <a:ext uri="{FF2B5EF4-FFF2-40B4-BE49-F238E27FC236}">
              <a16:creationId xmlns:a16="http://schemas.microsoft.com/office/drawing/2014/main" id="{00000000-0008-0000-0300-00008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6" name="Control 398" hidden="1">
          <a:extLst>
            <a:ext uri="{63B3BB69-23CF-44E3-9099-C40C66FF867C}">
              <a14:compatExt xmlns:a14="http://schemas.microsoft.com/office/drawing/2010/main" spid="_x0000_s2446"/>
            </a:ext>
            <a:ext uri="{FF2B5EF4-FFF2-40B4-BE49-F238E27FC236}">
              <a16:creationId xmlns:a16="http://schemas.microsoft.com/office/drawing/2014/main" id="{00000000-0008-0000-0300-00008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7" name="Control 399" hidden="1">
          <a:extLst>
            <a:ext uri="{63B3BB69-23CF-44E3-9099-C40C66FF867C}">
              <a14:compatExt xmlns:a14="http://schemas.microsoft.com/office/drawing/2010/main" spid="_x0000_s2447"/>
            </a:ext>
            <a:ext uri="{FF2B5EF4-FFF2-40B4-BE49-F238E27FC236}">
              <a16:creationId xmlns:a16="http://schemas.microsoft.com/office/drawing/2014/main" id="{00000000-0008-0000-0300-00008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8" name="Control 400" hidden="1">
          <a:extLst>
            <a:ext uri="{63B3BB69-23CF-44E3-9099-C40C66FF867C}">
              <a14:compatExt xmlns:a14="http://schemas.microsoft.com/office/drawing/2010/main" spid="_x0000_s2448"/>
            </a:ext>
            <a:ext uri="{FF2B5EF4-FFF2-40B4-BE49-F238E27FC236}">
              <a16:creationId xmlns:a16="http://schemas.microsoft.com/office/drawing/2014/main" id="{00000000-0008-0000-0300-00009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49" name="Control 401" hidden="1">
          <a:extLst>
            <a:ext uri="{63B3BB69-23CF-44E3-9099-C40C66FF867C}">
              <a14:compatExt xmlns:a14="http://schemas.microsoft.com/office/drawing/2010/main" spid="_x0000_s2449"/>
            </a:ext>
            <a:ext uri="{FF2B5EF4-FFF2-40B4-BE49-F238E27FC236}">
              <a16:creationId xmlns:a16="http://schemas.microsoft.com/office/drawing/2014/main" id="{00000000-0008-0000-0300-00009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0" name="Control 402" hidden="1">
          <a:extLst>
            <a:ext uri="{63B3BB69-23CF-44E3-9099-C40C66FF867C}">
              <a14:compatExt xmlns:a14="http://schemas.microsoft.com/office/drawing/2010/main" spid="_x0000_s2450"/>
            </a:ext>
            <a:ext uri="{FF2B5EF4-FFF2-40B4-BE49-F238E27FC236}">
              <a16:creationId xmlns:a16="http://schemas.microsoft.com/office/drawing/2014/main" id="{00000000-0008-0000-0300-00009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1" name="Control 403" hidden="1">
          <a:extLst>
            <a:ext uri="{63B3BB69-23CF-44E3-9099-C40C66FF867C}">
              <a14:compatExt xmlns:a14="http://schemas.microsoft.com/office/drawing/2010/main" spid="_x0000_s2451"/>
            </a:ext>
            <a:ext uri="{FF2B5EF4-FFF2-40B4-BE49-F238E27FC236}">
              <a16:creationId xmlns:a16="http://schemas.microsoft.com/office/drawing/2014/main" id="{00000000-0008-0000-0300-00009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2" name="Control 404" hidden="1">
          <a:extLst>
            <a:ext uri="{63B3BB69-23CF-44E3-9099-C40C66FF867C}">
              <a14:compatExt xmlns:a14="http://schemas.microsoft.com/office/drawing/2010/main" spid="_x0000_s2452"/>
            </a:ext>
            <a:ext uri="{FF2B5EF4-FFF2-40B4-BE49-F238E27FC236}">
              <a16:creationId xmlns:a16="http://schemas.microsoft.com/office/drawing/2014/main" id="{00000000-0008-0000-0300-00009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3" name="Control 405" hidden="1">
          <a:extLst>
            <a:ext uri="{63B3BB69-23CF-44E3-9099-C40C66FF867C}">
              <a14:compatExt xmlns:a14="http://schemas.microsoft.com/office/drawing/2010/main" spid="_x0000_s2453"/>
            </a:ext>
            <a:ext uri="{FF2B5EF4-FFF2-40B4-BE49-F238E27FC236}">
              <a16:creationId xmlns:a16="http://schemas.microsoft.com/office/drawing/2014/main" id="{00000000-0008-0000-0300-00009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4" name="Control 406" hidden="1">
          <a:extLst>
            <a:ext uri="{63B3BB69-23CF-44E3-9099-C40C66FF867C}">
              <a14:compatExt xmlns:a14="http://schemas.microsoft.com/office/drawing/2010/main" spid="_x0000_s2454"/>
            </a:ext>
            <a:ext uri="{FF2B5EF4-FFF2-40B4-BE49-F238E27FC236}">
              <a16:creationId xmlns:a16="http://schemas.microsoft.com/office/drawing/2014/main" id="{00000000-0008-0000-0300-00009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5" name="Control 407" hidden="1">
          <a:extLst>
            <a:ext uri="{63B3BB69-23CF-44E3-9099-C40C66FF867C}">
              <a14:compatExt xmlns:a14="http://schemas.microsoft.com/office/drawing/2010/main" spid="_x0000_s2455"/>
            </a:ext>
            <a:ext uri="{FF2B5EF4-FFF2-40B4-BE49-F238E27FC236}">
              <a16:creationId xmlns:a16="http://schemas.microsoft.com/office/drawing/2014/main" id="{00000000-0008-0000-0300-00009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6" name="Control 408" hidden="1">
          <a:extLst>
            <a:ext uri="{63B3BB69-23CF-44E3-9099-C40C66FF867C}">
              <a14:compatExt xmlns:a14="http://schemas.microsoft.com/office/drawing/2010/main" spid="_x0000_s2456"/>
            </a:ext>
            <a:ext uri="{FF2B5EF4-FFF2-40B4-BE49-F238E27FC236}">
              <a16:creationId xmlns:a16="http://schemas.microsoft.com/office/drawing/2014/main" id="{00000000-0008-0000-0300-00009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7" name="Control 409" hidden="1">
          <a:extLst>
            <a:ext uri="{63B3BB69-23CF-44E3-9099-C40C66FF867C}">
              <a14:compatExt xmlns:a14="http://schemas.microsoft.com/office/drawing/2010/main" spid="_x0000_s2457"/>
            </a:ext>
            <a:ext uri="{FF2B5EF4-FFF2-40B4-BE49-F238E27FC236}">
              <a16:creationId xmlns:a16="http://schemas.microsoft.com/office/drawing/2014/main" id="{00000000-0008-0000-0300-00009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8" name="Control 410" hidden="1">
          <a:extLst>
            <a:ext uri="{63B3BB69-23CF-44E3-9099-C40C66FF867C}">
              <a14:compatExt xmlns:a14="http://schemas.microsoft.com/office/drawing/2010/main" spid="_x0000_s2458"/>
            </a:ext>
            <a:ext uri="{FF2B5EF4-FFF2-40B4-BE49-F238E27FC236}">
              <a16:creationId xmlns:a16="http://schemas.microsoft.com/office/drawing/2014/main" id="{00000000-0008-0000-0300-00009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59" name="Control 411" hidden="1">
          <a:extLst>
            <a:ext uri="{63B3BB69-23CF-44E3-9099-C40C66FF867C}">
              <a14:compatExt xmlns:a14="http://schemas.microsoft.com/office/drawing/2010/main" spid="_x0000_s2459"/>
            </a:ext>
            <a:ext uri="{FF2B5EF4-FFF2-40B4-BE49-F238E27FC236}">
              <a16:creationId xmlns:a16="http://schemas.microsoft.com/office/drawing/2014/main" id="{00000000-0008-0000-0300-00009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0" name="Control 412" hidden="1">
          <a:extLst>
            <a:ext uri="{63B3BB69-23CF-44E3-9099-C40C66FF867C}">
              <a14:compatExt xmlns:a14="http://schemas.microsoft.com/office/drawing/2010/main" spid="_x0000_s2460"/>
            </a:ext>
            <a:ext uri="{FF2B5EF4-FFF2-40B4-BE49-F238E27FC236}">
              <a16:creationId xmlns:a16="http://schemas.microsoft.com/office/drawing/2014/main" id="{00000000-0008-0000-0300-00009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1" name="Control 413" hidden="1">
          <a:extLst>
            <a:ext uri="{63B3BB69-23CF-44E3-9099-C40C66FF867C}">
              <a14:compatExt xmlns:a14="http://schemas.microsoft.com/office/drawing/2010/main" spid="_x0000_s2461"/>
            </a:ext>
            <a:ext uri="{FF2B5EF4-FFF2-40B4-BE49-F238E27FC236}">
              <a16:creationId xmlns:a16="http://schemas.microsoft.com/office/drawing/2014/main" id="{00000000-0008-0000-0300-00009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2" name="Control 414" hidden="1">
          <a:extLst>
            <a:ext uri="{63B3BB69-23CF-44E3-9099-C40C66FF867C}">
              <a14:compatExt xmlns:a14="http://schemas.microsoft.com/office/drawing/2010/main" spid="_x0000_s2462"/>
            </a:ext>
            <a:ext uri="{FF2B5EF4-FFF2-40B4-BE49-F238E27FC236}">
              <a16:creationId xmlns:a16="http://schemas.microsoft.com/office/drawing/2014/main" id="{00000000-0008-0000-0300-00009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3" name="Control 415" hidden="1">
          <a:extLst>
            <a:ext uri="{63B3BB69-23CF-44E3-9099-C40C66FF867C}">
              <a14:compatExt xmlns:a14="http://schemas.microsoft.com/office/drawing/2010/main" spid="_x0000_s2463"/>
            </a:ext>
            <a:ext uri="{FF2B5EF4-FFF2-40B4-BE49-F238E27FC236}">
              <a16:creationId xmlns:a16="http://schemas.microsoft.com/office/drawing/2014/main" id="{00000000-0008-0000-0300-00009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4" name="Control 416" hidden="1">
          <a:extLst>
            <a:ext uri="{63B3BB69-23CF-44E3-9099-C40C66FF867C}">
              <a14:compatExt xmlns:a14="http://schemas.microsoft.com/office/drawing/2010/main" spid="_x0000_s2464"/>
            </a:ext>
            <a:ext uri="{FF2B5EF4-FFF2-40B4-BE49-F238E27FC236}">
              <a16:creationId xmlns:a16="http://schemas.microsoft.com/office/drawing/2014/main" id="{00000000-0008-0000-0300-0000A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5" name="Control 417" hidden="1">
          <a:extLst>
            <a:ext uri="{63B3BB69-23CF-44E3-9099-C40C66FF867C}">
              <a14:compatExt xmlns:a14="http://schemas.microsoft.com/office/drawing/2010/main" spid="_x0000_s2465"/>
            </a:ext>
            <a:ext uri="{FF2B5EF4-FFF2-40B4-BE49-F238E27FC236}">
              <a16:creationId xmlns:a16="http://schemas.microsoft.com/office/drawing/2014/main" id="{00000000-0008-0000-0300-0000A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6" name="Control 418" hidden="1">
          <a:extLst>
            <a:ext uri="{63B3BB69-23CF-44E3-9099-C40C66FF867C}">
              <a14:compatExt xmlns:a14="http://schemas.microsoft.com/office/drawing/2010/main" spid="_x0000_s2466"/>
            </a:ext>
            <a:ext uri="{FF2B5EF4-FFF2-40B4-BE49-F238E27FC236}">
              <a16:creationId xmlns:a16="http://schemas.microsoft.com/office/drawing/2014/main" id="{00000000-0008-0000-0300-0000A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7" name="Control 419" hidden="1">
          <a:extLst>
            <a:ext uri="{63B3BB69-23CF-44E3-9099-C40C66FF867C}">
              <a14:compatExt xmlns:a14="http://schemas.microsoft.com/office/drawing/2010/main" spid="_x0000_s2467"/>
            </a:ext>
            <a:ext uri="{FF2B5EF4-FFF2-40B4-BE49-F238E27FC236}">
              <a16:creationId xmlns:a16="http://schemas.microsoft.com/office/drawing/2014/main" id="{00000000-0008-0000-0300-0000A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8" name="Control 420" hidden="1">
          <a:extLst>
            <a:ext uri="{63B3BB69-23CF-44E3-9099-C40C66FF867C}">
              <a14:compatExt xmlns:a14="http://schemas.microsoft.com/office/drawing/2010/main" spid="_x0000_s2468"/>
            </a:ext>
            <a:ext uri="{FF2B5EF4-FFF2-40B4-BE49-F238E27FC236}">
              <a16:creationId xmlns:a16="http://schemas.microsoft.com/office/drawing/2014/main" id="{00000000-0008-0000-0300-0000A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69" name="Control 421" hidden="1">
          <a:extLst>
            <a:ext uri="{63B3BB69-23CF-44E3-9099-C40C66FF867C}">
              <a14:compatExt xmlns:a14="http://schemas.microsoft.com/office/drawing/2010/main" spid="_x0000_s2469"/>
            </a:ext>
            <a:ext uri="{FF2B5EF4-FFF2-40B4-BE49-F238E27FC236}">
              <a16:creationId xmlns:a16="http://schemas.microsoft.com/office/drawing/2014/main" id="{00000000-0008-0000-0300-0000A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0" name="Control 422" hidden="1">
          <a:extLst>
            <a:ext uri="{63B3BB69-23CF-44E3-9099-C40C66FF867C}">
              <a14:compatExt xmlns:a14="http://schemas.microsoft.com/office/drawing/2010/main" spid="_x0000_s2470"/>
            </a:ext>
            <a:ext uri="{FF2B5EF4-FFF2-40B4-BE49-F238E27FC236}">
              <a16:creationId xmlns:a16="http://schemas.microsoft.com/office/drawing/2014/main" id="{00000000-0008-0000-0300-0000A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1" name="Control 423" hidden="1">
          <a:extLst>
            <a:ext uri="{63B3BB69-23CF-44E3-9099-C40C66FF867C}">
              <a14:compatExt xmlns:a14="http://schemas.microsoft.com/office/drawing/2010/main" spid="_x0000_s2471"/>
            </a:ext>
            <a:ext uri="{FF2B5EF4-FFF2-40B4-BE49-F238E27FC236}">
              <a16:creationId xmlns:a16="http://schemas.microsoft.com/office/drawing/2014/main" id="{00000000-0008-0000-0300-0000A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2" name="Control 424" hidden="1">
          <a:extLst>
            <a:ext uri="{63B3BB69-23CF-44E3-9099-C40C66FF867C}">
              <a14:compatExt xmlns:a14="http://schemas.microsoft.com/office/drawing/2010/main" spid="_x0000_s2472"/>
            </a:ext>
            <a:ext uri="{FF2B5EF4-FFF2-40B4-BE49-F238E27FC236}">
              <a16:creationId xmlns:a16="http://schemas.microsoft.com/office/drawing/2014/main" id="{00000000-0008-0000-0300-0000A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3" name="Control 425" hidden="1">
          <a:extLst>
            <a:ext uri="{63B3BB69-23CF-44E3-9099-C40C66FF867C}">
              <a14:compatExt xmlns:a14="http://schemas.microsoft.com/office/drawing/2010/main" spid="_x0000_s2473"/>
            </a:ext>
            <a:ext uri="{FF2B5EF4-FFF2-40B4-BE49-F238E27FC236}">
              <a16:creationId xmlns:a16="http://schemas.microsoft.com/office/drawing/2014/main" id="{00000000-0008-0000-0300-0000A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4" name="Control 426" hidden="1">
          <a:extLst>
            <a:ext uri="{63B3BB69-23CF-44E3-9099-C40C66FF867C}">
              <a14:compatExt xmlns:a14="http://schemas.microsoft.com/office/drawing/2010/main" spid="_x0000_s2474"/>
            </a:ext>
            <a:ext uri="{FF2B5EF4-FFF2-40B4-BE49-F238E27FC236}">
              <a16:creationId xmlns:a16="http://schemas.microsoft.com/office/drawing/2014/main" id="{00000000-0008-0000-0300-0000A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5" name="Control 427" hidden="1">
          <a:extLst>
            <a:ext uri="{63B3BB69-23CF-44E3-9099-C40C66FF867C}">
              <a14:compatExt xmlns:a14="http://schemas.microsoft.com/office/drawing/2010/main" spid="_x0000_s2475"/>
            </a:ext>
            <a:ext uri="{FF2B5EF4-FFF2-40B4-BE49-F238E27FC236}">
              <a16:creationId xmlns:a16="http://schemas.microsoft.com/office/drawing/2014/main" id="{00000000-0008-0000-0300-0000A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6" name="Control 428" hidden="1">
          <a:extLst>
            <a:ext uri="{63B3BB69-23CF-44E3-9099-C40C66FF867C}">
              <a14:compatExt xmlns:a14="http://schemas.microsoft.com/office/drawing/2010/main" spid="_x0000_s2476"/>
            </a:ext>
            <a:ext uri="{FF2B5EF4-FFF2-40B4-BE49-F238E27FC236}">
              <a16:creationId xmlns:a16="http://schemas.microsoft.com/office/drawing/2014/main" id="{00000000-0008-0000-0300-0000A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7" name="Control 429" hidden="1">
          <a:extLst>
            <a:ext uri="{63B3BB69-23CF-44E3-9099-C40C66FF867C}">
              <a14:compatExt xmlns:a14="http://schemas.microsoft.com/office/drawing/2010/main" spid="_x0000_s2477"/>
            </a:ext>
            <a:ext uri="{FF2B5EF4-FFF2-40B4-BE49-F238E27FC236}">
              <a16:creationId xmlns:a16="http://schemas.microsoft.com/office/drawing/2014/main" id="{00000000-0008-0000-0300-0000A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8" name="Control 430" hidden="1">
          <a:extLst>
            <a:ext uri="{63B3BB69-23CF-44E3-9099-C40C66FF867C}">
              <a14:compatExt xmlns:a14="http://schemas.microsoft.com/office/drawing/2010/main" spid="_x0000_s2478"/>
            </a:ext>
            <a:ext uri="{FF2B5EF4-FFF2-40B4-BE49-F238E27FC236}">
              <a16:creationId xmlns:a16="http://schemas.microsoft.com/office/drawing/2014/main" id="{00000000-0008-0000-0300-0000A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79" name="Control 431" hidden="1">
          <a:extLst>
            <a:ext uri="{63B3BB69-23CF-44E3-9099-C40C66FF867C}">
              <a14:compatExt xmlns:a14="http://schemas.microsoft.com/office/drawing/2010/main" spid="_x0000_s2479"/>
            </a:ext>
            <a:ext uri="{FF2B5EF4-FFF2-40B4-BE49-F238E27FC236}">
              <a16:creationId xmlns:a16="http://schemas.microsoft.com/office/drawing/2014/main" id="{00000000-0008-0000-0300-0000A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0" name="Control 432" hidden="1">
          <a:extLst>
            <a:ext uri="{63B3BB69-23CF-44E3-9099-C40C66FF867C}">
              <a14:compatExt xmlns:a14="http://schemas.microsoft.com/office/drawing/2010/main" spid="_x0000_s2480"/>
            </a:ext>
            <a:ext uri="{FF2B5EF4-FFF2-40B4-BE49-F238E27FC236}">
              <a16:creationId xmlns:a16="http://schemas.microsoft.com/office/drawing/2014/main" id="{00000000-0008-0000-0300-0000B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1" name="Control 433" hidden="1">
          <a:extLst>
            <a:ext uri="{63B3BB69-23CF-44E3-9099-C40C66FF867C}">
              <a14:compatExt xmlns:a14="http://schemas.microsoft.com/office/drawing/2010/main" spid="_x0000_s2481"/>
            </a:ext>
            <a:ext uri="{FF2B5EF4-FFF2-40B4-BE49-F238E27FC236}">
              <a16:creationId xmlns:a16="http://schemas.microsoft.com/office/drawing/2014/main" id="{00000000-0008-0000-0300-0000B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2" name="Control 434" hidden="1">
          <a:extLst>
            <a:ext uri="{63B3BB69-23CF-44E3-9099-C40C66FF867C}">
              <a14:compatExt xmlns:a14="http://schemas.microsoft.com/office/drawing/2010/main" spid="_x0000_s2482"/>
            </a:ext>
            <a:ext uri="{FF2B5EF4-FFF2-40B4-BE49-F238E27FC236}">
              <a16:creationId xmlns:a16="http://schemas.microsoft.com/office/drawing/2014/main" id="{00000000-0008-0000-0300-0000B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3" name="Control 435" hidden="1">
          <a:extLst>
            <a:ext uri="{63B3BB69-23CF-44E3-9099-C40C66FF867C}">
              <a14:compatExt xmlns:a14="http://schemas.microsoft.com/office/drawing/2010/main" spid="_x0000_s2483"/>
            </a:ext>
            <a:ext uri="{FF2B5EF4-FFF2-40B4-BE49-F238E27FC236}">
              <a16:creationId xmlns:a16="http://schemas.microsoft.com/office/drawing/2014/main" id="{00000000-0008-0000-0300-0000B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4" name="Control 436" hidden="1">
          <a:extLst>
            <a:ext uri="{63B3BB69-23CF-44E3-9099-C40C66FF867C}">
              <a14:compatExt xmlns:a14="http://schemas.microsoft.com/office/drawing/2010/main" spid="_x0000_s2484"/>
            </a:ext>
            <a:ext uri="{FF2B5EF4-FFF2-40B4-BE49-F238E27FC236}">
              <a16:creationId xmlns:a16="http://schemas.microsoft.com/office/drawing/2014/main" id="{00000000-0008-0000-0300-0000B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5" name="Control 437" hidden="1">
          <a:extLst>
            <a:ext uri="{63B3BB69-23CF-44E3-9099-C40C66FF867C}">
              <a14:compatExt xmlns:a14="http://schemas.microsoft.com/office/drawing/2010/main" spid="_x0000_s2485"/>
            </a:ext>
            <a:ext uri="{FF2B5EF4-FFF2-40B4-BE49-F238E27FC236}">
              <a16:creationId xmlns:a16="http://schemas.microsoft.com/office/drawing/2014/main" id="{00000000-0008-0000-0300-0000B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6" name="Control 438" hidden="1">
          <a:extLst>
            <a:ext uri="{63B3BB69-23CF-44E3-9099-C40C66FF867C}">
              <a14:compatExt xmlns:a14="http://schemas.microsoft.com/office/drawing/2010/main" spid="_x0000_s2486"/>
            </a:ext>
            <a:ext uri="{FF2B5EF4-FFF2-40B4-BE49-F238E27FC236}">
              <a16:creationId xmlns:a16="http://schemas.microsoft.com/office/drawing/2014/main" id="{00000000-0008-0000-0300-0000B6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7" name="Control 439" hidden="1">
          <a:extLst>
            <a:ext uri="{63B3BB69-23CF-44E3-9099-C40C66FF867C}">
              <a14:compatExt xmlns:a14="http://schemas.microsoft.com/office/drawing/2010/main" spid="_x0000_s2487"/>
            </a:ext>
            <a:ext uri="{FF2B5EF4-FFF2-40B4-BE49-F238E27FC236}">
              <a16:creationId xmlns:a16="http://schemas.microsoft.com/office/drawing/2014/main" id="{00000000-0008-0000-0300-0000B7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8" name="Control 440" hidden="1">
          <a:extLst>
            <a:ext uri="{63B3BB69-23CF-44E3-9099-C40C66FF867C}">
              <a14:compatExt xmlns:a14="http://schemas.microsoft.com/office/drawing/2010/main" spid="_x0000_s2488"/>
            </a:ext>
            <a:ext uri="{FF2B5EF4-FFF2-40B4-BE49-F238E27FC236}">
              <a16:creationId xmlns:a16="http://schemas.microsoft.com/office/drawing/2014/main" id="{00000000-0008-0000-0300-0000B8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89" name="Control 441" hidden="1">
          <a:extLst>
            <a:ext uri="{63B3BB69-23CF-44E3-9099-C40C66FF867C}">
              <a14:compatExt xmlns:a14="http://schemas.microsoft.com/office/drawing/2010/main" spid="_x0000_s2489"/>
            </a:ext>
            <a:ext uri="{FF2B5EF4-FFF2-40B4-BE49-F238E27FC236}">
              <a16:creationId xmlns:a16="http://schemas.microsoft.com/office/drawing/2014/main" id="{00000000-0008-0000-0300-0000B9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0" name="Control 442" hidden="1">
          <a:extLst>
            <a:ext uri="{63B3BB69-23CF-44E3-9099-C40C66FF867C}">
              <a14:compatExt xmlns:a14="http://schemas.microsoft.com/office/drawing/2010/main" spid="_x0000_s2490"/>
            </a:ext>
            <a:ext uri="{FF2B5EF4-FFF2-40B4-BE49-F238E27FC236}">
              <a16:creationId xmlns:a16="http://schemas.microsoft.com/office/drawing/2014/main" id="{00000000-0008-0000-0300-0000BA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1" name="Control 443" hidden="1">
          <a:extLst>
            <a:ext uri="{63B3BB69-23CF-44E3-9099-C40C66FF867C}">
              <a14:compatExt xmlns:a14="http://schemas.microsoft.com/office/drawing/2010/main" spid="_x0000_s2491"/>
            </a:ext>
            <a:ext uri="{FF2B5EF4-FFF2-40B4-BE49-F238E27FC236}">
              <a16:creationId xmlns:a16="http://schemas.microsoft.com/office/drawing/2014/main" id="{00000000-0008-0000-0300-0000BB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2" name="Control 444" hidden="1">
          <a:extLst>
            <a:ext uri="{63B3BB69-23CF-44E3-9099-C40C66FF867C}">
              <a14:compatExt xmlns:a14="http://schemas.microsoft.com/office/drawing/2010/main" spid="_x0000_s2492"/>
            </a:ext>
            <a:ext uri="{FF2B5EF4-FFF2-40B4-BE49-F238E27FC236}">
              <a16:creationId xmlns:a16="http://schemas.microsoft.com/office/drawing/2014/main" id="{00000000-0008-0000-0300-0000BC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3" name="Control 445" hidden="1">
          <a:extLst>
            <a:ext uri="{63B3BB69-23CF-44E3-9099-C40C66FF867C}">
              <a14:compatExt xmlns:a14="http://schemas.microsoft.com/office/drawing/2010/main" spid="_x0000_s2493"/>
            </a:ext>
            <a:ext uri="{FF2B5EF4-FFF2-40B4-BE49-F238E27FC236}">
              <a16:creationId xmlns:a16="http://schemas.microsoft.com/office/drawing/2014/main" id="{00000000-0008-0000-0300-0000BD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4" name="Control 446" hidden="1">
          <a:extLst>
            <a:ext uri="{63B3BB69-23CF-44E3-9099-C40C66FF867C}">
              <a14:compatExt xmlns:a14="http://schemas.microsoft.com/office/drawing/2010/main" spid="_x0000_s2494"/>
            </a:ext>
            <a:ext uri="{FF2B5EF4-FFF2-40B4-BE49-F238E27FC236}">
              <a16:creationId xmlns:a16="http://schemas.microsoft.com/office/drawing/2014/main" id="{00000000-0008-0000-0300-0000BE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5" name="Control 447" hidden="1">
          <a:extLst>
            <a:ext uri="{63B3BB69-23CF-44E3-9099-C40C66FF867C}">
              <a14:compatExt xmlns:a14="http://schemas.microsoft.com/office/drawing/2010/main" spid="_x0000_s2495"/>
            </a:ext>
            <a:ext uri="{FF2B5EF4-FFF2-40B4-BE49-F238E27FC236}">
              <a16:creationId xmlns:a16="http://schemas.microsoft.com/office/drawing/2014/main" id="{00000000-0008-0000-0300-0000BF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6" name="Control 448" hidden="1">
          <a:extLst>
            <a:ext uri="{63B3BB69-23CF-44E3-9099-C40C66FF867C}">
              <a14:compatExt xmlns:a14="http://schemas.microsoft.com/office/drawing/2010/main" spid="_x0000_s2496"/>
            </a:ext>
            <a:ext uri="{FF2B5EF4-FFF2-40B4-BE49-F238E27FC236}">
              <a16:creationId xmlns:a16="http://schemas.microsoft.com/office/drawing/2014/main" id="{00000000-0008-0000-0300-0000C0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7" name="Control 449" hidden="1">
          <a:extLst>
            <a:ext uri="{63B3BB69-23CF-44E3-9099-C40C66FF867C}">
              <a14:compatExt xmlns:a14="http://schemas.microsoft.com/office/drawing/2010/main" spid="_x0000_s2497"/>
            </a:ext>
            <a:ext uri="{FF2B5EF4-FFF2-40B4-BE49-F238E27FC236}">
              <a16:creationId xmlns:a16="http://schemas.microsoft.com/office/drawing/2014/main" id="{00000000-0008-0000-0300-0000C1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8" name="Control 450" hidden="1">
          <a:extLst>
            <a:ext uri="{63B3BB69-23CF-44E3-9099-C40C66FF867C}">
              <a14:compatExt xmlns:a14="http://schemas.microsoft.com/office/drawing/2010/main" spid="_x0000_s2498"/>
            </a:ext>
            <a:ext uri="{FF2B5EF4-FFF2-40B4-BE49-F238E27FC236}">
              <a16:creationId xmlns:a16="http://schemas.microsoft.com/office/drawing/2014/main" id="{00000000-0008-0000-0300-0000C2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499" name="Control 451" hidden="1">
          <a:extLst>
            <a:ext uri="{63B3BB69-23CF-44E3-9099-C40C66FF867C}">
              <a14:compatExt xmlns:a14="http://schemas.microsoft.com/office/drawing/2010/main" spid="_x0000_s2499"/>
            </a:ext>
            <a:ext uri="{FF2B5EF4-FFF2-40B4-BE49-F238E27FC236}">
              <a16:creationId xmlns:a16="http://schemas.microsoft.com/office/drawing/2014/main" id="{00000000-0008-0000-0300-0000C3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254000</xdr:colOff>
      <xdr:row>371</xdr:row>
      <xdr:rowOff>76200</xdr:rowOff>
    </xdr:to>
    <xdr:sp macro="" textlink="">
      <xdr:nvSpPr>
        <xdr:cNvPr id="2500" name="Control 452" hidden="1">
          <a:extLst>
            <a:ext uri="{63B3BB69-23CF-44E3-9099-C40C66FF867C}">
              <a14:compatExt xmlns:a14="http://schemas.microsoft.com/office/drawing/2010/main" spid="_x0000_s2500"/>
            </a:ext>
            <a:ext uri="{FF2B5EF4-FFF2-40B4-BE49-F238E27FC236}">
              <a16:creationId xmlns:a16="http://schemas.microsoft.com/office/drawing/2014/main" id="{00000000-0008-0000-0300-0000C4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152400</xdr:colOff>
      <xdr:row>3</xdr:row>
      <xdr:rowOff>160020</xdr:rowOff>
    </xdr:to>
    <xdr:pic>
      <xdr:nvPicPr>
        <xdr:cNvPr id="2" name="Control 1">
          <a:extLst>
            <a:ext uri="{FF2B5EF4-FFF2-40B4-BE49-F238E27FC236}">
              <a16:creationId xmlns:a16="http://schemas.microsoft.com/office/drawing/2014/main" id="{898136EC-A5FD-1EF4-68C7-E7888979F3A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9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160020</xdr:rowOff>
    </xdr:to>
    <xdr:pic>
      <xdr:nvPicPr>
        <xdr:cNvPr id="3" name="Control 2">
          <a:extLst>
            <a:ext uri="{FF2B5EF4-FFF2-40B4-BE49-F238E27FC236}">
              <a16:creationId xmlns:a16="http://schemas.microsoft.com/office/drawing/2014/main" id="{A32C8F21-9B4A-BF0D-CC40-BE6671F4141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25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160020</xdr:rowOff>
    </xdr:to>
    <xdr:pic>
      <xdr:nvPicPr>
        <xdr:cNvPr id="4" name="Control 3">
          <a:extLst>
            <a:ext uri="{FF2B5EF4-FFF2-40B4-BE49-F238E27FC236}">
              <a16:creationId xmlns:a16="http://schemas.microsoft.com/office/drawing/2014/main" id="{AF1F1C9D-1417-6192-6B2C-1F6B67153A1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87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160020</xdr:rowOff>
    </xdr:to>
    <xdr:pic>
      <xdr:nvPicPr>
        <xdr:cNvPr id="5" name="Control 4">
          <a:extLst>
            <a:ext uri="{FF2B5EF4-FFF2-40B4-BE49-F238E27FC236}">
              <a16:creationId xmlns:a16="http://schemas.microsoft.com/office/drawing/2014/main" id="{918C23B9-72CC-88F9-6521-007E948971C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07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160020</xdr:rowOff>
    </xdr:to>
    <xdr:pic>
      <xdr:nvPicPr>
        <xdr:cNvPr id="6" name="Control 5">
          <a:extLst>
            <a:ext uri="{FF2B5EF4-FFF2-40B4-BE49-F238E27FC236}">
              <a16:creationId xmlns:a16="http://schemas.microsoft.com/office/drawing/2014/main" id="{0690E5DA-89C6-CFBF-9A18-A85B56A8026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70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160020</xdr:rowOff>
    </xdr:to>
    <xdr:pic>
      <xdr:nvPicPr>
        <xdr:cNvPr id="7" name="Control 6">
          <a:extLst>
            <a:ext uri="{FF2B5EF4-FFF2-40B4-BE49-F238E27FC236}">
              <a16:creationId xmlns:a16="http://schemas.microsoft.com/office/drawing/2014/main" id="{9E7C7E07-46BB-1D81-02C7-C889DA927E0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04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160020</xdr:rowOff>
    </xdr:to>
    <xdr:pic>
      <xdr:nvPicPr>
        <xdr:cNvPr id="8" name="Control 7">
          <a:extLst>
            <a:ext uri="{FF2B5EF4-FFF2-40B4-BE49-F238E27FC236}">
              <a16:creationId xmlns:a16="http://schemas.microsoft.com/office/drawing/2014/main" id="{AE02C0D3-53EF-81E6-F336-1209225A590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938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160020</xdr:rowOff>
    </xdr:to>
    <xdr:pic>
      <xdr:nvPicPr>
        <xdr:cNvPr id="9" name="Control 8">
          <a:extLst>
            <a:ext uri="{FF2B5EF4-FFF2-40B4-BE49-F238E27FC236}">
              <a16:creationId xmlns:a16="http://schemas.microsoft.com/office/drawing/2014/main" id="{02925FD7-C2E5-173A-2448-D576D9E69B7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15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160020</xdr:rowOff>
    </xdr:to>
    <xdr:pic>
      <xdr:nvPicPr>
        <xdr:cNvPr id="10" name="Control 9">
          <a:extLst>
            <a:ext uri="{FF2B5EF4-FFF2-40B4-BE49-F238E27FC236}">
              <a16:creationId xmlns:a16="http://schemas.microsoft.com/office/drawing/2014/main" id="{5E8CAA67-8F9E-3A2E-A112-2B8323CC678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892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160020</xdr:rowOff>
    </xdr:to>
    <xdr:pic>
      <xdr:nvPicPr>
        <xdr:cNvPr id="11" name="Control 10">
          <a:extLst>
            <a:ext uri="{FF2B5EF4-FFF2-40B4-BE49-F238E27FC236}">
              <a16:creationId xmlns:a16="http://schemas.microsoft.com/office/drawing/2014/main" id="{89729AB5-5AAB-10EE-D2AA-C22149DD0C5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28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160020</xdr:rowOff>
    </xdr:to>
    <xdr:pic>
      <xdr:nvPicPr>
        <xdr:cNvPr id="12" name="Control 11">
          <a:extLst>
            <a:ext uri="{FF2B5EF4-FFF2-40B4-BE49-F238E27FC236}">
              <a16:creationId xmlns:a16="http://schemas.microsoft.com/office/drawing/2014/main" id="{D980A165-9DD6-8FEB-1D0E-603A45C70C8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160020</xdr:rowOff>
    </xdr:to>
    <xdr:pic>
      <xdr:nvPicPr>
        <xdr:cNvPr id="13" name="Control 12">
          <a:extLst>
            <a:ext uri="{FF2B5EF4-FFF2-40B4-BE49-F238E27FC236}">
              <a16:creationId xmlns:a16="http://schemas.microsoft.com/office/drawing/2014/main" id="{D0A01825-464D-21EB-AC25-3FD58730264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237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160020</xdr:rowOff>
    </xdr:to>
    <xdr:pic>
      <xdr:nvPicPr>
        <xdr:cNvPr id="14" name="Control 13">
          <a:extLst>
            <a:ext uri="{FF2B5EF4-FFF2-40B4-BE49-F238E27FC236}">
              <a16:creationId xmlns:a16="http://schemas.microsoft.com/office/drawing/2014/main" id="{38756589-1F3F-04D1-D8EE-79314EB1368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97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160020</xdr:rowOff>
    </xdr:to>
    <xdr:pic>
      <xdr:nvPicPr>
        <xdr:cNvPr id="15" name="Control 14">
          <a:extLst>
            <a:ext uri="{FF2B5EF4-FFF2-40B4-BE49-F238E27FC236}">
              <a16:creationId xmlns:a16="http://schemas.microsoft.com/office/drawing/2014/main" id="{AFDEC766-5548-CB71-7500-EFA4190F671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53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160020</xdr:rowOff>
    </xdr:to>
    <xdr:pic>
      <xdr:nvPicPr>
        <xdr:cNvPr id="16" name="Control 15">
          <a:extLst>
            <a:ext uri="{FF2B5EF4-FFF2-40B4-BE49-F238E27FC236}">
              <a16:creationId xmlns:a16="http://schemas.microsoft.com/office/drawing/2014/main" id="{920163CA-CF89-496B-8BBB-C63E818AB9D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096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160020</xdr:rowOff>
    </xdr:to>
    <xdr:pic>
      <xdr:nvPicPr>
        <xdr:cNvPr id="17" name="Control 16">
          <a:extLst>
            <a:ext uri="{FF2B5EF4-FFF2-40B4-BE49-F238E27FC236}">
              <a16:creationId xmlns:a16="http://schemas.microsoft.com/office/drawing/2014/main" id="{00323AA5-FA47-2888-AA59-259A35EB1E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65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160020</xdr:rowOff>
    </xdr:to>
    <xdr:pic>
      <xdr:nvPicPr>
        <xdr:cNvPr id="18" name="Control 17">
          <a:extLst>
            <a:ext uri="{FF2B5EF4-FFF2-40B4-BE49-F238E27FC236}">
              <a16:creationId xmlns:a16="http://schemas.microsoft.com/office/drawing/2014/main" id="{4DFF88FE-D771-FA50-0E23-4ADEAFCD8A3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050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160020</xdr:rowOff>
    </xdr:to>
    <xdr:pic>
      <xdr:nvPicPr>
        <xdr:cNvPr id="19" name="Control 18">
          <a:extLst>
            <a:ext uri="{FF2B5EF4-FFF2-40B4-BE49-F238E27FC236}">
              <a16:creationId xmlns:a16="http://schemas.microsoft.com/office/drawing/2014/main" id="{9D28B40C-C982-D9D8-2E28-D24D6B95498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784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160020</xdr:rowOff>
    </xdr:to>
    <xdr:pic>
      <xdr:nvPicPr>
        <xdr:cNvPr id="20" name="Control 19">
          <a:extLst>
            <a:ext uri="{FF2B5EF4-FFF2-40B4-BE49-F238E27FC236}">
              <a16:creationId xmlns:a16="http://schemas.microsoft.com/office/drawing/2014/main" id="{91107225-687B-C504-3421-2BE27E56DB9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17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160020</xdr:rowOff>
    </xdr:to>
    <xdr:pic>
      <xdr:nvPicPr>
        <xdr:cNvPr id="21" name="Control 20">
          <a:extLst>
            <a:ext uri="{FF2B5EF4-FFF2-40B4-BE49-F238E27FC236}">
              <a16:creationId xmlns:a16="http://schemas.microsoft.com/office/drawing/2014/main" id="{08FC5CF1-0ED0-7DA0-D7D3-AFD5C7E2525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909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160020</xdr:rowOff>
    </xdr:to>
    <xdr:pic>
      <xdr:nvPicPr>
        <xdr:cNvPr id="22" name="Control 21">
          <a:extLst>
            <a:ext uri="{FF2B5EF4-FFF2-40B4-BE49-F238E27FC236}">
              <a16:creationId xmlns:a16="http://schemas.microsoft.com/office/drawing/2014/main" id="{8A850734-44DF-FD44-0637-306EFDB3741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643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160020</xdr:rowOff>
    </xdr:to>
    <xdr:pic>
      <xdr:nvPicPr>
        <xdr:cNvPr id="23" name="Control 22">
          <a:extLst>
            <a:ext uri="{FF2B5EF4-FFF2-40B4-BE49-F238E27FC236}">
              <a16:creationId xmlns:a16="http://schemas.microsoft.com/office/drawing/2014/main" id="{15F12BA5-9257-DB93-B90F-8FC3C708ABB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377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160020</xdr:rowOff>
    </xdr:to>
    <xdr:pic>
      <xdr:nvPicPr>
        <xdr:cNvPr id="24" name="Control 23">
          <a:extLst>
            <a:ext uri="{FF2B5EF4-FFF2-40B4-BE49-F238E27FC236}">
              <a16:creationId xmlns:a16="http://schemas.microsoft.com/office/drawing/2014/main" id="{442EB4C2-EB56-7D1B-0E45-108B018D639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6111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160020</xdr:rowOff>
    </xdr:to>
    <xdr:pic>
      <xdr:nvPicPr>
        <xdr:cNvPr id="25" name="Control 24">
          <a:extLst>
            <a:ext uri="{FF2B5EF4-FFF2-40B4-BE49-F238E27FC236}">
              <a16:creationId xmlns:a16="http://schemas.microsoft.com/office/drawing/2014/main" id="{1C7AE67F-C597-1207-9757-8919F689BA4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167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160020</xdr:rowOff>
    </xdr:to>
    <xdr:pic>
      <xdr:nvPicPr>
        <xdr:cNvPr id="26" name="Control 25">
          <a:extLst>
            <a:ext uri="{FF2B5EF4-FFF2-40B4-BE49-F238E27FC236}">
              <a16:creationId xmlns:a16="http://schemas.microsoft.com/office/drawing/2014/main" id="{DFCE633E-BE4C-0593-CE39-98CE8E52080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167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160020</xdr:rowOff>
    </xdr:to>
    <xdr:pic>
      <xdr:nvPicPr>
        <xdr:cNvPr id="27" name="Control 26">
          <a:extLst>
            <a:ext uri="{FF2B5EF4-FFF2-40B4-BE49-F238E27FC236}">
              <a16:creationId xmlns:a16="http://schemas.microsoft.com/office/drawing/2014/main" id="{3B0D0059-4A51-42C4-87C1-372CFB482D9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407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160020</xdr:rowOff>
    </xdr:to>
    <xdr:pic>
      <xdr:nvPicPr>
        <xdr:cNvPr id="28" name="Control 27">
          <a:extLst>
            <a:ext uri="{FF2B5EF4-FFF2-40B4-BE49-F238E27FC236}">
              <a16:creationId xmlns:a16="http://schemas.microsoft.com/office/drawing/2014/main" id="{E4D81357-868B-2016-0007-9D7D9211C35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970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160020</xdr:rowOff>
    </xdr:to>
    <xdr:pic>
      <xdr:nvPicPr>
        <xdr:cNvPr id="29" name="Control 28">
          <a:extLst>
            <a:ext uri="{FF2B5EF4-FFF2-40B4-BE49-F238E27FC236}">
              <a16:creationId xmlns:a16="http://schemas.microsoft.com/office/drawing/2014/main" id="{48A5344D-E20D-5E00-4E2D-B84FC09E563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532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160020</xdr:rowOff>
    </xdr:to>
    <xdr:pic>
      <xdr:nvPicPr>
        <xdr:cNvPr id="30" name="Control 29">
          <a:extLst>
            <a:ext uri="{FF2B5EF4-FFF2-40B4-BE49-F238E27FC236}">
              <a16:creationId xmlns:a16="http://schemas.microsoft.com/office/drawing/2014/main" id="{F36C0696-FF98-4C91-9478-DF323AA74B6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095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160020</xdr:rowOff>
    </xdr:to>
    <xdr:pic>
      <xdr:nvPicPr>
        <xdr:cNvPr id="31" name="Control 30">
          <a:extLst>
            <a:ext uri="{FF2B5EF4-FFF2-40B4-BE49-F238E27FC236}">
              <a16:creationId xmlns:a16="http://schemas.microsoft.com/office/drawing/2014/main" id="{D9947978-8D73-A8C8-1A95-697A87F5DB7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5829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160020</xdr:rowOff>
    </xdr:to>
    <xdr:pic>
      <xdr:nvPicPr>
        <xdr:cNvPr id="32" name="Control 31">
          <a:extLst>
            <a:ext uri="{FF2B5EF4-FFF2-40B4-BE49-F238E27FC236}">
              <a16:creationId xmlns:a16="http://schemas.microsoft.com/office/drawing/2014/main" id="{57E2F945-1555-C67A-5D04-6132EBD4B40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9562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160020</xdr:rowOff>
    </xdr:to>
    <xdr:pic>
      <xdr:nvPicPr>
        <xdr:cNvPr id="33" name="Control 32">
          <a:extLst>
            <a:ext uri="{FF2B5EF4-FFF2-40B4-BE49-F238E27FC236}">
              <a16:creationId xmlns:a16="http://schemas.microsoft.com/office/drawing/2014/main" id="{69DEB0D9-D4B2-6D28-A458-D2AC392A83B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296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</xdr:colOff>
      <xdr:row>34</xdr:row>
      <xdr:rowOff>160020</xdr:rowOff>
    </xdr:to>
    <xdr:pic>
      <xdr:nvPicPr>
        <xdr:cNvPr id="34" name="Control 33">
          <a:extLst>
            <a:ext uri="{FF2B5EF4-FFF2-40B4-BE49-F238E27FC236}">
              <a16:creationId xmlns:a16="http://schemas.microsoft.com/office/drawing/2014/main" id="{E23903EC-7511-91CD-3302-037D04CABDF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030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160020</xdr:rowOff>
    </xdr:to>
    <xdr:pic>
      <xdr:nvPicPr>
        <xdr:cNvPr id="35" name="Control 34">
          <a:extLst>
            <a:ext uri="{FF2B5EF4-FFF2-40B4-BE49-F238E27FC236}">
              <a16:creationId xmlns:a16="http://schemas.microsoft.com/office/drawing/2014/main" id="{55F4EB41-F4EE-C399-AEF9-7442C40DB3B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8079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</xdr:colOff>
      <xdr:row>36</xdr:row>
      <xdr:rowOff>160020</xdr:rowOff>
    </xdr:to>
    <xdr:pic>
      <xdr:nvPicPr>
        <xdr:cNvPr id="36" name="Control 35">
          <a:extLst>
            <a:ext uri="{FF2B5EF4-FFF2-40B4-BE49-F238E27FC236}">
              <a16:creationId xmlns:a16="http://schemas.microsoft.com/office/drawing/2014/main" id="{B3EAF228-D2B0-8B07-D30E-A0E47A78773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181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</xdr:colOff>
      <xdr:row>37</xdr:row>
      <xdr:rowOff>160020</xdr:rowOff>
    </xdr:to>
    <xdr:pic>
      <xdr:nvPicPr>
        <xdr:cNvPr id="37" name="Control 36">
          <a:extLst>
            <a:ext uri="{FF2B5EF4-FFF2-40B4-BE49-F238E27FC236}">
              <a16:creationId xmlns:a16="http://schemas.microsoft.com/office/drawing/2014/main" id="{6F03B14A-AA31-A3F3-3856-A5DB0927D30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5547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</xdr:colOff>
      <xdr:row>38</xdr:row>
      <xdr:rowOff>160020</xdr:rowOff>
    </xdr:to>
    <xdr:pic>
      <xdr:nvPicPr>
        <xdr:cNvPr id="38" name="Control 37">
          <a:extLst>
            <a:ext uri="{FF2B5EF4-FFF2-40B4-BE49-F238E27FC236}">
              <a16:creationId xmlns:a16="http://schemas.microsoft.com/office/drawing/2014/main" id="{24CBC231-4BFA-B4A1-32CC-B97B7E1F46A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109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</xdr:colOff>
      <xdr:row>39</xdr:row>
      <xdr:rowOff>160020</xdr:rowOff>
    </xdr:to>
    <xdr:pic>
      <xdr:nvPicPr>
        <xdr:cNvPr id="39" name="Control 38">
          <a:extLst>
            <a:ext uri="{FF2B5EF4-FFF2-40B4-BE49-F238E27FC236}">
              <a16:creationId xmlns:a16="http://schemas.microsoft.com/office/drawing/2014/main" id="{216C5E30-549A-B0D1-362C-E3CCF1FD7E9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501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</xdr:colOff>
      <xdr:row>40</xdr:row>
      <xdr:rowOff>160020</xdr:rowOff>
    </xdr:to>
    <xdr:pic>
      <xdr:nvPicPr>
        <xdr:cNvPr id="40" name="Control 39">
          <a:extLst>
            <a:ext uri="{FF2B5EF4-FFF2-40B4-BE49-F238E27FC236}">
              <a16:creationId xmlns:a16="http://schemas.microsoft.com/office/drawing/2014/main" id="{7DD6EE15-487F-98DA-F1FB-30E3E54742F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</xdr:colOff>
      <xdr:row>41</xdr:row>
      <xdr:rowOff>160020</xdr:rowOff>
    </xdr:to>
    <xdr:pic>
      <xdr:nvPicPr>
        <xdr:cNvPr id="41" name="Control 40">
          <a:extLst>
            <a:ext uri="{FF2B5EF4-FFF2-40B4-BE49-F238E27FC236}">
              <a16:creationId xmlns:a16="http://schemas.microsoft.com/office/drawing/2014/main" id="{E520214D-2265-580A-7CBA-A40E2CCA1C7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112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</xdr:colOff>
      <xdr:row>42</xdr:row>
      <xdr:rowOff>160020</xdr:rowOff>
    </xdr:to>
    <xdr:pic>
      <xdr:nvPicPr>
        <xdr:cNvPr id="42" name="Control 41">
          <a:extLst>
            <a:ext uri="{FF2B5EF4-FFF2-40B4-BE49-F238E27FC236}">
              <a16:creationId xmlns:a16="http://schemas.microsoft.com/office/drawing/2014/main" id="{92AA8370-3913-E379-38FE-074E40765EA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675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152400</xdr:colOff>
      <xdr:row>43</xdr:row>
      <xdr:rowOff>160020</xdr:rowOff>
    </xdr:to>
    <xdr:pic>
      <xdr:nvPicPr>
        <xdr:cNvPr id="43" name="Control 42">
          <a:extLst>
            <a:ext uri="{FF2B5EF4-FFF2-40B4-BE49-F238E27FC236}">
              <a16:creationId xmlns:a16="http://schemas.microsoft.com/office/drawing/2014/main" id="{52819366-CC6A-5D61-D5DA-CD3249B7371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4409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</xdr:colOff>
      <xdr:row>44</xdr:row>
      <xdr:rowOff>160020</xdr:rowOff>
    </xdr:to>
    <xdr:pic>
      <xdr:nvPicPr>
        <xdr:cNvPr id="44" name="Control 43">
          <a:extLst>
            <a:ext uri="{FF2B5EF4-FFF2-40B4-BE49-F238E27FC236}">
              <a16:creationId xmlns:a16="http://schemas.microsoft.com/office/drawing/2014/main" id="{D693B3DF-E768-4580-D7D2-720BE35AF9E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9971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152400</xdr:colOff>
      <xdr:row>45</xdr:row>
      <xdr:rowOff>160020</xdr:rowOff>
    </xdr:to>
    <xdr:pic>
      <xdr:nvPicPr>
        <xdr:cNvPr id="45" name="Control 44">
          <a:extLst>
            <a:ext uri="{FF2B5EF4-FFF2-40B4-BE49-F238E27FC236}">
              <a16:creationId xmlns:a16="http://schemas.microsoft.com/office/drawing/2014/main" id="{A77879FC-9635-75E9-02A3-8A7D49833E4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1020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152400</xdr:colOff>
      <xdr:row>46</xdr:row>
      <xdr:rowOff>160020</xdr:rowOff>
    </xdr:to>
    <xdr:pic>
      <xdr:nvPicPr>
        <xdr:cNvPr id="46" name="Control 45">
          <a:extLst>
            <a:ext uri="{FF2B5EF4-FFF2-40B4-BE49-F238E27FC236}">
              <a16:creationId xmlns:a16="http://schemas.microsoft.com/office/drawing/2014/main" id="{6D6DDCDE-0070-F2B0-9379-1CF3F95BD52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658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152400</xdr:colOff>
      <xdr:row>47</xdr:row>
      <xdr:rowOff>160020</xdr:rowOff>
    </xdr:to>
    <xdr:pic>
      <xdr:nvPicPr>
        <xdr:cNvPr id="47" name="Control 46">
          <a:extLst>
            <a:ext uri="{FF2B5EF4-FFF2-40B4-BE49-F238E27FC236}">
              <a16:creationId xmlns:a16="http://schemas.microsoft.com/office/drawing/2014/main" id="{AC311E1A-5B8F-3C96-38C3-95C531764D1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3974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152400</xdr:colOff>
      <xdr:row>48</xdr:row>
      <xdr:rowOff>160020</xdr:rowOff>
    </xdr:to>
    <xdr:pic>
      <xdr:nvPicPr>
        <xdr:cNvPr id="48" name="Control 47">
          <a:extLst>
            <a:ext uri="{FF2B5EF4-FFF2-40B4-BE49-F238E27FC236}">
              <a16:creationId xmlns:a16="http://schemas.microsoft.com/office/drawing/2014/main" id="{C2DA770B-AF38-E6D8-9D6B-FDB46A4DB49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70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152400</xdr:colOff>
      <xdr:row>49</xdr:row>
      <xdr:rowOff>160020</xdr:rowOff>
    </xdr:to>
    <xdr:pic>
      <xdr:nvPicPr>
        <xdr:cNvPr id="49" name="Control 48">
          <a:extLst>
            <a:ext uri="{FF2B5EF4-FFF2-40B4-BE49-F238E27FC236}">
              <a16:creationId xmlns:a16="http://schemas.microsoft.com/office/drawing/2014/main" id="{6E6BB751-D048-DE1A-D4BC-E428636B3C6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1442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152400</xdr:colOff>
      <xdr:row>49</xdr:row>
      <xdr:rowOff>160020</xdr:rowOff>
    </xdr:to>
    <xdr:pic>
      <xdr:nvPicPr>
        <xdr:cNvPr id="50" name="Control 49">
          <a:extLst>
            <a:ext uri="{FF2B5EF4-FFF2-40B4-BE49-F238E27FC236}">
              <a16:creationId xmlns:a16="http://schemas.microsoft.com/office/drawing/2014/main" id="{2103E1BC-F6B9-5D54-5E18-889613BA954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1442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152400</xdr:colOff>
      <xdr:row>50</xdr:row>
      <xdr:rowOff>160020</xdr:rowOff>
    </xdr:to>
    <xdr:pic>
      <xdr:nvPicPr>
        <xdr:cNvPr id="51" name="Control 50">
          <a:extLst>
            <a:ext uri="{FF2B5EF4-FFF2-40B4-BE49-F238E27FC236}">
              <a16:creationId xmlns:a16="http://schemas.microsoft.com/office/drawing/2014/main" id="{61037FBB-84E1-2EAA-6156-3BF9227B8BD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83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152400</xdr:colOff>
      <xdr:row>51</xdr:row>
      <xdr:rowOff>160020</xdr:rowOff>
    </xdr:to>
    <xdr:pic>
      <xdr:nvPicPr>
        <xdr:cNvPr id="52" name="Control 51">
          <a:extLst>
            <a:ext uri="{FF2B5EF4-FFF2-40B4-BE49-F238E27FC236}">
              <a16:creationId xmlns:a16="http://schemas.microsoft.com/office/drawing/2014/main" id="{D9C909DE-0852-0322-F8CA-626703A166C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2567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152400</xdr:colOff>
      <xdr:row>52</xdr:row>
      <xdr:rowOff>160020</xdr:rowOff>
    </xdr:to>
    <xdr:pic>
      <xdr:nvPicPr>
        <xdr:cNvPr id="53" name="Control 52">
          <a:extLst>
            <a:ext uri="{FF2B5EF4-FFF2-40B4-BE49-F238E27FC236}">
              <a16:creationId xmlns:a16="http://schemas.microsoft.com/office/drawing/2014/main" id="{9EE13658-F196-AA52-D469-850FB0C0D8C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301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152400</xdr:colOff>
      <xdr:row>53</xdr:row>
      <xdr:rowOff>160020</xdr:rowOff>
    </xdr:to>
    <xdr:pic>
      <xdr:nvPicPr>
        <xdr:cNvPr id="54" name="Control 53">
          <a:extLst>
            <a:ext uri="{FF2B5EF4-FFF2-40B4-BE49-F238E27FC236}">
              <a16:creationId xmlns:a16="http://schemas.microsoft.com/office/drawing/2014/main" id="{EB785C32-C866-5ACA-DEB6-CD5CEE8DD1A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0035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152400</xdr:colOff>
      <xdr:row>54</xdr:row>
      <xdr:rowOff>160020</xdr:rowOff>
    </xdr:to>
    <xdr:pic>
      <xdr:nvPicPr>
        <xdr:cNvPr id="55" name="Control 54">
          <a:extLst>
            <a:ext uri="{FF2B5EF4-FFF2-40B4-BE49-F238E27FC236}">
              <a16:creationId xmlns:a16="http://schemas.microsoft.com/office/drawing/2014/main" id="{2AD781B8-2C4E-2843-3626-1E39A7154C1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376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152400</xdr:colOff>
      <xdr:row>55</xdr:row>
      <xdr:rowOff>160020</xdr:rowOff>
    </xdr:to>
    <xdr:pic>
      <xdr:nvPicPr>
        <xdr:cNvPr id="56" name="Control 55">
          <a:extLst>
            <a:ext uri="{FF2B5EF4-FFF2-40B4-BE49-F238E27FC236}">
              <a16:creationId xmlns:a16="http://schemas.microsoft.com/office/drawing/2014/main" id="{6E3B4746-0875-0220-D792-1994A4D61A0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33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152400</xdr:colOff>
      <xdr:row>56</xdr:row>
      <xdr:rowOff>160020</xdr:rowOff>
    </xdr:to>
    <xdr:pic>
      <xdr:nvPicPr>
        <xdr:cNvPr id="57" name="Control 56">
          <a:extLst>
            <a:ext uri="{FF2B5EF4-FFF2-40B4-BE49-F238E27FC236}">
              <a16:creationId xmlns:a16="http://schemas.microsoft.com/office/drawing/2014/main" id="{A09B9D60-AF2B-33BA-BA06-D4727B081E0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3065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152400</xdr:colOff>
      <xdr:row>57</xdr:row>
      <xdr:rowOff>160020</xdr:rowOff>
    </xdr:to>
    <xdr:pic>
      <xdr:nvPicPr>
        <xdr:cNvPr id="58" name="Control 57">
          <a:extLst>
            <a:ext uri="{FF2B5EF4-FFF2-40B4-BE49-F238E27FC236}">
              <a16:creationId xmlns:a16="http://schemas.microsoft.com/office/drawing/2014/main" id="{4C73CED9-CD02-0C48-13E8-A97DA904C65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6799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152400</xdr:colOff>
      <xdr:row>58</xdr:row>
      <xdr:rowOff>160020</xdr:rowOff>
    </xdr:to>
    <xdr:pic>
      <xdr:nvPicPr>
        <xdr:cNvPr id="59" name="Control 58">
          <a:extLst>
            <a:ext uri="{FF2B5EF4-FFF2-40B4-BE49-F238E27FC236}">
              <a16:creationId xmlns:a16="http://schemas.microsoft.com/office/drawing/2014/main" id="{8B171342-FCFD-050D-32BA-CF4CA85D851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0532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152400</xdr:colOff>
      <xdr:row>59</xdr:row>
      <xdr:rowOff>160020</xdr:rowOff>
    </xdr:to>
    <xdr:pic>
      <xdr:nvPicPr>
        <xdr:cNvPr id="60" name="Control 59">
          <a:extLst>
            <a:ext uri="{FF2B5EF4-FFF2-40B4-BE49-F238E27FC236}">
              <a16:creationId xmlns:a16="http://schemas.microsoft.com/office/drawing/2014/main" id="{3D345382-6A78-27AC-9F26-13368C485F6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609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152400</xdr:colOff>
      <xdr:row>60</xdr:row>
      <xdr:rowOff>160020</xdr:rowOff>
    </xdr:to>
    <xdr:pic>
      <xdr:nvPicPr>
        <xdr:cNvPr id="61" name="Control 60">
          <a:extLst>
            <a:ext uri="{FF2B5EF4-FFF2-40B4-BE49-F238E27FC236}">
              <a16:creationId xmlns:a16="http://schemas.microsoft.com/office/drawing/2014/main" id="{463ADF47-289E-438A-45AC-B0FC0EAF855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82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152400</xdr:colOff>
      <xdr:row>61</xdr:row>
      <xdr:rowOff>160020</xdr:rowOff>
    </xdr:to>
    <xdr:pic>
      <xdr:nvPicPr>
        <xdr:cNvPr id="62" name="Control 61">
          <a:extLst>
            <a:ext uri="{FF2B5EF4-FFF2-40B4-BE49-F238E27FC236}">
              <a16:creationId xmlns:a16="http://schemas.microsoft.com/office/drawing/2014/main" id="{9B4D524E-8F62-CB67-29E7-B51B99A2332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9049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152400</xdr:colOff>
      <xdr:row>62</xdr:row>
      <xdr:rowOff>160020</xdr:rowOff>
    </xdr:to>
    <xdr:pic>
      <xdr:nvPicPr>
        <xdr:cNvPr id="63" name="Control 62">
          <a:extLst>
            <a:ext uri="{FF2B5EF4-FFF2-40B4-BE49-F238E27FC236}">
              <a16:creationId xmlns:a16="http://schemas.microsoft.com/office/drawing/2014/main" id="{15F8CB39-A531-8F51-20D9-E6743207C93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4612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152400</xdr:colOff>
      <xdr:row>63</xdr:row>
      <xdr:rowOff>160020</xdr:rowOff>
    </xdr:to>
    <xdr:pic>
      <xdr:nvPicPr>
        <xdr:cNvPr id="2048" name="Control 63">
          <a:extLst>
            <a:ext uri="{FF2B5EF4-FFF2-40B4-BE49-F238E27FC236}">
              <a16:creationId xmlns:a16="http://schemas.microsoft.com/office/drawing/2014/main" id="{691EC438-A399-D9C0-39DB-E4B4EA6B03B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0174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152400</xdr:colOff>
      <xdr:row>64</xdr:row>
      <xdr:rowOff>160020</xdr:rowOff>
    </xdr:to>
    <xdr:pic>
      <xdr:nvPicPr>
        <xdr:cNvPr id="2501" name="Control 64">
          <a:extLst>
            <a:ext uri="{FF2B5EF4-FFF2-40B4-BE49-F238E27FC236}">
              <a16:creationId xmlns:a16="http://schemas.microsoft.com/office/drawing/2014/main" id="{419072D4-6870-E695-9CE7-8FC3CED647F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5737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152400</xdr:colOff>
      <xdr:row>65</xdr:row>
      <xdr:rowOff>160020</xdr:rowOff>
    </xdr:to>
    <xdr:pic>
      <xdr:nvPicPr>
        <xdr:cNvPr id="2502" name="Control 65">
          <a:extLst>
            <a:ext uri="{FF2B5EF4-FFF2-40B4-BE49-F238E27FC236}">
              <a16:creationId xmlns:a16="http://schemas.microsoft.com/office/drawing/2014/main" id="{5E4178C1-D3C3-1819-B5BE-48E088B4803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1299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152400</xdr:colOff>
      <xdr:row>66</xdr:row>
      <xdr:rowOff>160020</xdr:rowOff>
    </xdr:to>
    <xdr:pic>
      <xdr:nvPicPr>
        <xdr:cNvPr id="2503" name="Control 66">
          <a:extLst>
            <a:ext uri="{FF2B5EF4-FFF2-40B4-BE49-F238E27FC236}">
              <a16:creationId xmlns:a16="http://schemas.microsoft.com/office/drawing/2014/main" id="{18F8D180-DFF9-D33C-E20E-D4A7028F1DD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503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152400</xdr:colOff>
      <xdr:row>67</xdr:row>
      <xdr:rowOff>160020</xdr:rowOff>
    </xdr:to>
    <xdr:pic>
      <xdr:nvPicPr>
        <xdr:cNvPr id="2504" name="Control 67">
          <a:extLst>
            <a:ext uri="{FF2B5EF4-FFF2-40B4-BE49-F238E27FC236}">
              <a16:creationId xmlns:a16="http://schemas.microsoft.com/office/drawing/2014/main" id="{C8E49C08-DBA4-664D-0E70-91D695BBE96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152400</xdr:colOff>
      <xdr:row>68</xdr:row>
      <xdr:rowOff>160020</xdr:rowOff>
    </xdr:to>
    <xdr:pic>
      <xdr:nvPicPr>
        <xdr:cNvPr id="2505" name="Control 68">
          <a:extLst>
            <a:ext uri="{FF2B5EF4-FFF2-40B4-BE49-F238E27FC236}">
              <a16:creationId xmlns:a16="http://schemas.microsoft.com/office/drawing/2014/main" id="{524BEB03-4029-EC52-8103-1FF5BE1170E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816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152400</xdr:colOff>
      <xdr:row>69</xdr:row>
      <xdr:rowOff>160020</xdr:rowOff>
    </xdr:to>
    <xdr:pic>
      <xdr:nvPicPr>
        <xdr:cNvPr id="2506" name="Control 69">
          <a:extLst>
            <a:ext uri="{FF2B5EF4-FFF2-40B4-BE49-F238E27FC236}">
              <a16:creationId xmlns:a16="http://schemas.microsoft.com/office/drawing/2014/main" id="{D5288869-6FDC-3BF6-81AB-6646777EBB7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3550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152400</xdr:colOff>
      <xdr:row>70</xdr:row>
      <xdr:rowOff>160020</xdr:rowOff>
    </xdr:to>
    <xdr:pic>
      <xdr:nvPicPr>
        <xdr:cNvPr id="2507" name="Control 70">
          <a:extLst>
            <a:ext uri="{FF2B5EF4-FFF2-40B4-BE49-F238E27FC236}">
              <a16:creationId xmlns:a16="http://schemas.microsoft.com/office/drawing/2014/main" id="{B7C7EA50-4925-BEDB-1271-C35C828DC85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0941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152400</xdr:colOff>
      <xdr:row>71</xdr:row>
      <xdr:rowOff>160020</xdr:rowOff>
    </xdr:to>
    <xdr:pic>
      <xdr:nvPicPr>
        <xdr:cNvPr id="2508" name="Control 71">
          <a:extLst>
            <a:ext uri="{FF2B5EF4-FFF2-40B4-BE49-F238E27FC236}">
              <a16:creationId xmlns:a16="http://schemas.microsoft.com/office/drawing/2014/main" id="{34C2DB19-5D37-2C2A-3949-D128044AF5B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467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152400</xdr:colOff>
      <xdr:row>72</xdr:row>
      <xdr:rowOff>160020</xdr:rowOff>
    </xdr:to>
    <xdr:pic>
      <xdr:nvPicPr>
        <xdr:cNvPr id="2509" name="Control 72">
          <a:extLst>
            <a:ext uri="{FF2B5EF4-FFF2-40B4-BE49-F238E27FC236}">
              <a16:creationId xmlns:a16="http://schemas.microsoft.com/office/drawing/2014/main" id="{CA9DE3B1-43D5-8CAF-1860-080678B045E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840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152400</xdr:colOff>
      <xdr:row>73</xdr:row>
      <xdr:rowOff>160020</xdr:rowOff>
    </xdr:to>
    <xdr:pic>
      <xdr:nvPicPr>
        <xdr:cNvPr id="2510" name="Control 73">
          <a:extLst>
            <a:ext uri="{FF2B5EF4-FFF2-40B4-BE49-F238E27FC236}">
              <a16:creationId xmlns:a16="http://schemas.microsoft.com/office/drawing/2014/main" id="{669B963E-3D3F-5CF4-2922-651ACABED10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3971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152400</xdr:colOff>
      <xdr:row>74</xdr:row>
      <xdr:rowOff>160020</xdr:rowOff>
    </xdr:to>
    <xdr:pic>
      <xdr:nvPicPr>
        <xdr:cNvPr id="2511" name="Control 74">
          <a:extLst>
            <a:ext uri="{FF2B5EF4-FFF2-40B4-BE49-F238E27FC236}">
              <a16:creationId xmlns:a16="http://schemas.microsoft.com/office/drawing/2014/main" id="{1D53FC4F-6B79-AFE4-FFA9-0414ACADE5B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9534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152400</xdr:colOff>
      <xdr:row>75</xdr:row>
      <xdr:rowOff>160020</xdr:rowOff>
    </xdr:to>
    <xdr:pic>
      <xdr:nvPicPr>
        <xdr:cNvPr id="2512" name="Control 75">
          <a:extLst>
            <a:ext uri="{FF2B5EF4-FFF2-40B4-BE49-F238E27FC236}">
              <a16:creationId xmlns:a16="http://schemas.microsoft.com/office/drawing/2014/main" id="{0809EF82-55BE-4D14-8F72-C5A1F891FCA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268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152400</xdr:colOff>
      <xdr:row>76</xdr:row>
      <xdr:rowOff>160020</xdr:rowOff>
    </xdr:to>
    <xdr:pic>
      <xdr:nvPicPr>
        <xdr:cNvPr id="2513" name="Control 76">
          <a:extLst>
            <a:ext uri="{FF2B5EF4-FFF2-40B4-BE49-F238E27FC236}">
              <a16:creationId xmlns:a16="http://schemas.microsoft.com/office/drawing/2014/main" id="{3689C3EC-A2CC-A6B5-5299-C8861831EDB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7002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152400</xdr:colOff>
      <xdr:row>77</xdr:row>
      <xdr:rowOff>160020</xdr:rowOff>
    </xdr:to>
    <xdr:pic>
      <xdr:nvPicPr>
        <xdr:cNvPr id="2514" name="Control 77">
          <a:extLst>
            <a:ext uri="{FF2B5EF4-FFF2-40B4-BE49-F238E27FC236}">
              <a16:creationId xmlns:a16="http://schemas.microsoft.com/office/drawing/2014/main" id="{50BEEC38-25C0-AF73-662A-972E65E29C8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73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152400</xdr:colOff>
      <xdr:row>78</xdr:row>
      <xdr:rowOff>160020</xdr:rowOff>
    </xdr:to>
    <xdr:pic>
      <xdr:nvPicPr>
        <xdr:cNvPr id="2515" name="Control 78">
          <a:extLst>
            <a:ext uri="{FF2B5EF4-FFF2-40B4-BE49-F238E27FC236}">
              <a16:creationId xmlns:a16="http://schemas.microsoft.com/office/drawing/2014/main" id="{85AFC3FE-019E-D348-BDC6-4BC0674A816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629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152400</xdr:colOff>
      <xdr:row>79</xdr:row>
      <xdr:rowOff>160020</xdr:rowOff>
    </xdr:to>
    <xdr:pic>
      <xdr:nvPicPr>
        <xdr:cNvPr id="2516" name="Control 79">
          <a:extLst>
            <a:ext uri="{FF2B5EF4-FFF2-40B4-BE49-F238E27FC236}">
              <a16:creationId xmlns:a16="http://schemas.microsoft.com/office/drawing/2014/main" id="{A895A22C-9EAC-8A2C-6AFF-19D5D15677E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0032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152400</xdr:colOff>
      <xdr:row>80</xdr:row>
      <xdr:rowOff>160020</xdr:rowOff>
    </xdr:to>
    <xdr:pic>
      <xdr:nvPicPr>
        <xdr:cNvPr id="2517" name="Control 80">
          <a:extLst>
            <a:ext uri="{FF2B5EF4-FFF2-40B4-BE49-F238E27FC236}">
              <a16:creationId xmlns:a16="http://schemas.microsoft.com/office/drawing/2014/main" id="{B936C855-2827-ED62-9962-E9397199965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3766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152400</xdr:colOff>
      <xdr:row>81</xdr:row>
      <xdr:rowOff>160020</xdr:rowOff>
    </xdr:to>
    <xdr:pic>
      <xdr:nvPicPr>
        <xdr:cNvPr id="2518" name="Control 81">
          <a:extLst>
            <a:ext uri="{FF2B5EF4-FFF2-40B4-BE49-F238E27FC236}">
              <a16:creationId xmlns:a16="http://schemas.microsoft.com/office/drawing/2014/main" id="{4C229FFE-4BD6-ECFB-B68D-E5934174231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7499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152400</xdr:colOff>
      <xdr:row>82</xdr:row>
      <xdr:rowOff>160020</xdr:rowOff>
    </xdr:to>
    <xdr:pic>
      <xdr:nvPicPr>
        <xdr:cNvPr id="2519" name="Control 82">
          <a:extLst>
            <a:ext uri="{FF2B5EF4-FFF2-40B4-BE49-F238E27FC236}">
              <a16:creationId xmlns:a16="http://schemas.microsoft.com/office/drawing/2014/main" id="{5A70B078-AFD4-C178-8593-C2D4FE9A097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3062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152400</xdr:colOff>
      <xdr:row>83</xdr:row>
      <xdr:rowOff>160020</xdr:rowOff>
    </xdr:to>
    <xdr:pic>
      <xdr:nvPicPr>
        <xdr:cNvPr id="2520" name="Control 83">
          <a:extLst>
            <a:ext uri="{FF2B5EF4-FFF2-40B4-BE49-F238E27FC236}">
              <a16:creationId xmlns:a16="http://schemas.microsoft.com/office/drawing/2014/main" id="{FC5F1710-3C3D-4DAD-1877-D256575219E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6796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152400</xdr:colOff>
      <xdr:row>84</xdr:row>
      <xdr:rowOff>160020</xdr:rowOff>
    </xdr:to>
    <xdr:pic>
      <xdr:nvPicPr>
        <xdr:cNvPr id="2521" name="Control 84">
          <a:extLst>
            <a:ext uri="{FF2B5EF4-FFF2-40B4-BE49-F238E27FC236}">
              <a16:creationId xmlns:a16="http://schemas.microsoft.com/office/drawing/2014/main" id="{AE0D7F7D-9454-06DB-B971-376B47477C3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235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152400</xdr:colOff>
      <xdr:row>85</xdr:row>
      <xdr:rowOff>160020</xdr:rowOff>
    </xdr:to>
    <xdr:pic>
      <xdr:nvPicPr>
        <xdr:cNvPr id="2522" name="Control 85">
          <a:extLst>
            <a:ext uri="{FF2B5EF4-FFF2-40B4-BE49-F238E27FC236}">
              <a16:creationId xmlns:a16="http://schemas.microsoft.com/office/drawing/2014/main" id="{D15BC1DD-B558-02EA-E859-B2B7571E47C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792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152400</xdr:colOff>
      <xdr:row>86</xdr:row>
      <xdr:rowOff>160020</xdr:rowOff>
    </xdr:to>
    <xdr:pic>
      <xdr:nvPicPr>
        <xdr:cNvPr id="2523" name="Control 86">
          <a:extLst>
            <a:ext uri="{FF2B5EF4-FFF2-40B4-BE49-F238E27FC236}">
              <a16:creationId xmlns:a16="http://schemas.microsoft.com/office/drawing/2014/main" id="{4F6B63AA-5D25-F4A6-D403-7201F11947E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348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152400</xdr:colOff>
      <xdr:row>87</xdr:row>
      <xdr:rowOff>160020</xdr:rowOff>
    </xdr:to>
    <xdr:pic>
      <xdr:nvPicPr>
        <xdr:cNvPr id="2524" name="Control 87">
          <a:extLst>
            <a:ext uri="{FF2B5EF4-FFF2-40B4-BE49-F238E27FC236}">
              <a16:creationId xmlns:a16="http://schemas.microsoft.com/office/drawing/2014/main" id="{91D31298-E7A3-3253-DCB8-05D4D72E5C4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087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152400</xdr:colOff>
      <xdr:row>88</xdr:row>
      <xdr:rowOff>160020</xdr:rowOff>
    </xdr:to>
    <xdr:pic>
      <xdr:nvPicPr>
        <xdr:cNvPr id="2525" name="Control 88">
          <a:extLst>
            <a:ext uri="{FF2B5EF4-FFF2-40B4-BE49-F238E27FC236}">
              <a16:creationId xmlns:a16="http://schemas.microsoft.com/office/drawing/2014/main" id="{E87D4E0A-6077-9AEF-FC0D-5EF997B7B2A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460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152400</xdr:colOff>
      <xdr:row>89</xdr:row>
      <xdr:rowOff>160020</xdr:rowOff>
    </xdr:to>
    <xdr:pic>
      <xdr:nvPicPr>
        <xdr:cNvPr id="2526" name="Control 89">
          <a:extLst>
            <a:ext uri="{FF2B5EF4-FFF2-40B4-BE49-F238E27FC236}">
              <a16:creationId xmlns:a16="http://schemas.microsoft.com/office/drawing/2014/main" id="{3A17FB62-19EA-5A92-4C42-B745E394008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171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152400</xdr:colOff>
      <xdr:row>90</xdr:row>
      <xdr:rowOff>160020</xdr:rowOff>
    </xdr:to>
    <xdr:pic>
      <xdr:nvPicPr>
        <xdr:cNvPr id="2527" name="Control 90">
          <a:extLst>
            <a:ext uri="{FF2B5EF4-FFF2-40B4-BE49-F238E27FC236}">
              <a16:creationId xmlns:a16="http://schemas.microsoft.com/office/drawing/2014/main" id="{6A43F415-730F-5C84-8220-1B13A405F90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3905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152400</xdr:colOff>
      <xdr:row>91</xdr:row>
      <xdr:rowOff>160020</xdr:rowOff>
    </xdr:to>
    <xdr:pic>
      <xdr:nvPicPr>
        <xdr:cNvPr id="2528" name="Control 91">
          <a:extLst>
            <a:ext uri="{FF2B5EF4-FFF2-40B4-BE49-F238E27FC236}">
              <a16:creationId xmlns:a16="http://schemas.microsoft.com/office/drawing/2014/main" id="{F04369D7-05C4-92DF-AE1C-4BDD5727405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9468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152400</xdr:colOff>
      <xdr:row>92</xdr:row>
      <xdr:rowOff>160020</xdr:rowOff>
    </xdr:to>
    <xdr:pic>
      <xdr:nvPicPr>
        <xdr:cNvPr id="2529" name="Control 92">
          <a:extLst>
            <a:ext uri="{FF2B5EF4-FFF2-40B4-BE49-F238E27FC236}">
              <a16:creationId xmlns:a16="http://schemas.microsoft.com/office/drawing/2014/main" id="{9B3BB723-B06A-430F-88C8-88170EE0724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3202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152400</xdr:colOff>
      <xdr:row>93</xdr:row>
      <xdr:rowOff>160020</xdr:rowOff>
    </xdr:to>
    <xdr:pic>
      <xdr:nvPicPr>
        <xdr:cNvPr id="2530" name="Control 93">
          <a:extLst>
            <a:ext uri="{FF2B5EF4-FFF2-40B4-BE49-F238E27FC236}">
              <a16:creationId xmlns:a16="http://schemas.microsoft.com/office/drawing/2014/main" id="{C380746F-04BB-3476-87CA-DDEBD84DE5C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93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152400</xdr:colOff>
      <xdr:row>94</xdr:row>
      <xdr:rowOff>160020</xdr:rowOff>
    </xdr:to>
    <xdr:pic>
      <xdr:nvPicPr>
        <xdr:cNvPr id="2531" name="Control 94">
          <a:extLst>
            <a:ext uri="{FF2B5EF4-FFF2-40B4-BE49-F238E27FC236}">
              <a16:creationId xmlns:a16="http://schemas.microsoft.com/office/drawing/2014/main" id="{BA24714C-2087-9EE8-7DD9-8DEE75B1E22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249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152400</xdr:colOff>
      <xdr:row>95</xdr:row>
      <xdr:rowOff>160020</xdr:rowOff>
    </xdr:to>
    <xdr:pic>
      <xdr:nvPicPr>
        <xdr:cNvPr id="2532" name="Control 95">
          <a:extLst>
            <a:ext uri="{FF2B5EF4-FFF2-40B4-BE49-F238E27FC236}">
              <a16:creationId xmlns:a16="http://schemas.microsoft.com/office/drawing/2014/main" id="{D0C0E228-96EB-BD9B-FE26-5D810A868DB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6232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152400</xdr:colOff>
      <xdr:row>96</xdr:row>
      <xdr:rowOff>160020</xdr:rowOff>
    </xdr:to>
    <xdr:pic>
      <xdr:nvPicPr>
        <xdr:cNvPr id="2533" name="Control 96">
          <a:extLst>
            <a:ext uri="{FF2B5EF4-FFF2-40B4-BE49-F238E27FC236}">
              <a16:creationId xmlns:a16="http://schemas.microsoft.com/office/drawing/2014/main" id="{666CC108-0CCB-0707-155B-D06195605DA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9966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152400</xdr:colOff>
      <xdr:row>97</xdr:row>
      <xdr:rowOff>160020</xdr:rowOff>
    </xdr:to>
    <xdr:pic>
      <xdr:nvPicPr>
        <xdr:cNvPr id="2534" name="Control 97">
          <a:extLst>
            <a:ext uri="{FF2B5EF4-FFF2-40B4-BE49-F238E27FC236}">
              <a16:creationId xmlns:a16="http://schemas.microsoft.com/office/drawing/2014/main" id="{4B5FE63B-7598-9CB8-4D2F-6DAB2155847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528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152400</xdr:colOff>
      <xdr:row>98</xdr:row>
      <xdr:rowOff>160020</xdr:rowOff>
    </xdr:to>
    <xdr:pic>
      <xdr:nvPicPr>
        <xdr:cNvPr id="2535" name="Control 98">
          <a:extLst>
            <a:ext uri="{FF2B5EF4-FFF2-40B4-BE49-F238E27FC236}">
              <a16:creationId xmlns:a16="http://schemas.microsoft.com/office/drawing/2014/main" id="{87C98E9A-8796-BCD1-C353-12B12FFED47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9262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152400</xdr:colOff>
      <xdr:row>99</xdr:row>
      <xdr:rowOff>160020</xdr:rowOff>
    </xdr:to>
    <xdr:pic>
      <xdr:nvPicPr>
        <xdr:cNvPr id="2536" name="Control 99">
          <a:extLst>
            <a:ext uri="{FF2B5EF4-FFF2-40B4-BE49-F238E27FC236}">
              <a16:creationId xmlns:a16="http://schemas.microsoft.com/office/drawing/2014/main" id="{3688043D-8F95-8CF4-87F2-A205052BE6E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2996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152400</xdr:colOff>
      <xdr:row>100</xdr:row>
      <xdr:rowOff>160020</xdr:rowOff>
    </xdr:to>
    <xdr:pic>
      <xdr:nvPicPr>
        <xdr:cNvPr id="2537" name="Control 100">
          <a:extLst>
            <a:ext uri="{FF2B5EF4-FFF2-40B4-BE49-F238E27FC236}">
              <a16:creationId xmlns:a16="http://schemas.microsoft.com/office/drawing/2014/main" id="{8B98C091-5159-7A15-2220-22DE978A577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6730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152400</xdr:colOff>
      <xdr:row>101</xdr:row>
      <xdr:rowOff>160020</xdr:rowOff>
    </xdr:to>
    <xdr:pic>
      <xdr:nvPicPr>
        <xdr:cNvPr id="2538" name="Control 101">
          <a:extLst>
            <a:ext uri="{FF2B5EF4-FFF2-40B4-BE49-F238E27FC236}">
              <a16:creationId xmlns:a16="http://schemas.microsoft.com/office/drawing/2014/main" id="{B80B1498-565C-F0EA-5870-BCE10D0C96F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0463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152400</xdr:colOff>
      <xdr:row>102</xdr:row>
      <xdr:rowOff>160020</xdr:rowOff>
    </xdr:to>
    <xdr:pic>
      <xdr:nvPicPr>
        <xdr:cNvPr id="2539" name="Control 102">
          <a:extLst>
            <a:ext uri="{FF2B5EF4-FFF2-40B4-BE49-F238E27FC236}">
              <a16:creationId xmlns:a16="http://schemas.microsoft.com/office/drawing/2014/main" id="{480C5FEE-8FF6-0AC0-D136-E1E6A380764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4197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0</xdr:col>
      <xdr:colOff>152400</xdr:colOff>
      <xdr:row>103</xdr:row>
      <xdr:rowOff>160020</xdr:rowOff>
    </xdr:to>
    <xdr:pic>
      <xdr:nvPicPr>
        <xdr:cNvPr id="2540" name="Control 103">
          <a:extLst>
            <a:ext uri="{FF2B5EF4-FFF2-40B4-BE49-F238E27FC236}">
              <a16:creationId xmlns:a16="http://schemas.microsoft.com/office/drawing/2014/main" id="{7A777140-1022-7AFF-4C50-061DF79380C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793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0</xdr:col>
      <xdr:colOff>152400</xdr:colOff>
      <xdr:row>104</xdr:row>
      <xdr:rowOff>160020</xdr:rowOff>
    </xdr:to>
    <xdr:pic>
      <xdr:nvPicPr>
        <xdr:cNvPr id="2541" name="Control 104">
          <a:extLst>
            <a:ext uri="{FF2B5EF4-FFF2-40B4-BE49-F238E27FC236}">
              <a16:creationId xmlns:a16="http://schemas.microsoft.com/office/drawing/2014/main" id="{D8824D42-F0EB-04E4-1FCC-BA573A9FEDD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349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152400</xdr:colOff>
      <xdr:row>105</xdr:row>
      <xdr:rowOff>160020</xdr:rowOff>
    </xdr:to>
    <xdr:pic>
      <xdr:nvPicPr>
        <xdr:cNvPr id="2542" name="Control 105">
          <a:extLst>
            <a:ext uri="{FF2B5EF4-FFF2-40B4-BE49-F238E27FC236}">
              <a16:creationId xmlns:a16="http://schemas.microsoft.com/office/drawing/2014/main" id="{F00C2B58-6E0D-C5B5-A1DD-96D4FF2D21D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9056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152400</xdr:colOff>
      <xdr:row>106</xdr:row>
      <xdr:rowOff>160020</xdr:rowOff>
    </xdr:to>
    <xdr:pic>
      <xdr:nvPicPr>
        <xdr:cNvPr id="2543" name="Control 106">
          <a:extLst>
            <a:ext uri="{FF2B5EF4-FFF2-40B4-BE49-F238E27FC236}">
              <a16:creationId xmlns:a16="http://schemas.microsoft.com/office/drawing/2014/main" id="{B27B3455-D28B-CA8D-AED1-B5D0DF6C17E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461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152400</xdr:colOff>
      <xdr:row>107</xdr:row>
      <xdr:rowOff>160020</xdr:rowOff>
    </xdr:to>
    <xdr:pic>
      <xdr:nvPicPr>
        <xdr:cNvPr id="2544" name="Control 107">
          <a:extLst>
            <a:ext uri="{FF2B5EF4-FFF2-40B4-BE49-F238E27FC236}">
              <a16:creationId xmlns:a16="http://schemas.microsoft.com/office/drawing/2014/main" id="{B8961176-1823-2039-62BA-04A00B206D0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0181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152400</xdr:colOff>
      <xdr:row>108</xdr:row>
      <xdr:rowOff>160020</xdr:rowOff>
    </xdr:to>
    <xdr:pic>
      <xdr:nvPicPr>
        <xdr:cNvPr id="2545" name="Control 108">
          <a:extLst>
            <a:ext uri="{FF2B5EF4-FFF2-40B4-BE49-F238E27FC236}">
              <a16:creationId xmlns:a16="http://schemas.microsoft.com/office/drawing/2014/main" id="{2F6B7434-2C6E-741E-E867-C0BED4ADB1A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3915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152400</xdr:colOff>
      <xdr:row>109</xdr:row>
      <xdr:rowOff>160020</xdr:rowOff>
    </xdr:to>
    <xdr:pic>
      <xdr:nvPicPr>
        <xdr:cNvPr id="2546" name="Control 109">
          <a:extLst>
            <a:ext uri="{FF2B5EF4-FFF2-40B4-BE49-F238E27FC236}">
              <a16:creationId xmlns:a16="http://schemas.microsoft.com/office/drawing/2014/main" id="{C68F89A2-7CB2-102B-8A00-23A65033E2F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7649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152400</xdr:colOff>
      <xdr:row>110</xdr:row>
      <xdr:rowOff>160020</xdr:rowOff>
    </xdr:to>
    <xdr:pic>
      <xdr:nvPicPr>
        <xdr:cNvPr id="2547" name="Control 110">
          <a:extLst>
            <a:ext uri="{FF2B5EF4-FFF2-40B4-BE49-F238E27FC236}">
              <a16:creationId xmlns:a16="http://schemas.microsoft.com/office/drawing/2014/main" id="{AD62A245-6D54-F4DB-572D-3AC3B8B31EC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138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152400</xdr:colOff>
      <xdr:row>111</xdr:row>
      <xdr:rowOff>160020</xdr:rowOff>
    </xdr:to>
    <xdr:pic>
      <xdr:nvPicPr>
        <xdr:cNvPr id="2548" name="Control 111">
          <a:extLst>
            <a:ext uri="{FF2B5EF4-FFF2-40B4-BE49-F238E27FC236}">
              <a16:creationId xmlns:a16="http://schemas.microsoft.com/office/drawing/2014/main" id="{5D3B11C4-80E9-AD18-18D3-8028D8E3906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0603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152400</xdr:colOff>
      <xdr:row>112</xdr:row>
      <xdr:rowOff>160020</xdr:rowOff>
    </xdr:to>
    <xdr:pic>
      <xdr:nvPicPr>
        <xdr:cNvPr id="2549" name="Control 112">
          <a:extLst>
            <a:ext uri="{FF2B5EF4-FFF2-40B4-BE49-F238E27FC236}">
              <a16:creationId xmlns:a16="http://schemas.microsoft.com/office/drawing/2014/main" id="{B6BC7BB2-E92C-5351-701F-4390D736CD1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4337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152400</xdr:colOff>
      <xdr:row>113</xdr:row>
      <xdr:rowOff>160020</xdr:rowOff>
    </xdr:to>
    <xdr:pic>
      <xdr:nvPicPr>
        <xdr:cNvPr id="2550" name="Control 113">
          <a:extLst>
            <a:ext uri="{FF2B5EF4-FFF2-40B4-BE49-F238E27FC236}">
              <a16:creationId xmlns:a16="http://schemas.microsoft.com/office/drawing/2014/main" id="{F6E21387-9272-C46C-E72B-36DE105B35C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8071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114</xdr:row>
      <xdr:rowOff>0</xdr:rowOff>
    </xdr:from>
    <xdr:to>
      <xdr:col>0</xdr:col>
      <xdr:colOff>152400</xdr:colOff>
      <xdr:row>114</xdr:row>
      <xdr:rowOff>160020</xdr:rowOff>
    </xdr:to>
    <xdr:pic>
      <xdr:nvPicPr>
        <xdr:cNvPr id="2551" name="Control 114">
          <a:extLst>
            <a:ext uri="{FF2B5EF4-FFF2-40B4-BE49-F238E27FC236}">
              <a16:creationId xmlns:a16="http://schemas.microsoft.com/office/drawing/2014/main" id="{60891A33-9916-28FC-35F7-045966B7E14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363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152400</xdr:colOff>
      <xdr:row>115</xdr:row>
      <xdr:rowOff>160020</xdr:rowOff>
    </xdr:to>
    <xdr:pic>
      <xdr:nvPicPr>
        <xdr:cNvPr id="2552" name="Control 115">
          <a:extLst>
            <a:ext uri="{FF2B5EF4-FFF2-40B4-BE49-F238E27FC236}">
              <a16:creationId xmlns:a16="http://schemas.microsoft.com/office/drawing/2014/main" id="{FF9ED1DD-7AB1-DB61-4B35-DB00E48C5E7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9196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152400</xdr:colOff>
      <xdr:row>116</xdr:row>
      <xdr:rowOff>160020</xdr:rowOff>
    </xdr:to>
    <xdr:pic>
      <xdr:nvPicPr>
        <xdr:cNvPr id="2553" name="Control 116">
          <a:extLst>
            <a:ext uri="{FF2B5EF4-FFF2-40B4-BE49-F238E27FC236}">
              <a16:creationId xmlns:a16="http://schemas.microsoft.com/office/drawing/2014/main" id="{A45DA4EB-82DF-331F-364C-71667E86CA2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75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152400</xdr:colOff>
      <xdr:row>117</xdr:row>
      <xdr:rowOff>160020</xdr:rowOff>
    </xdr:to>
    <xdr:pic>
      <xdr:nvPicPr>
        <xdr:cNvPr id="2554" name="Control 117">
          <a:extLst>
            <a:ext uri="{FF2B5EF4-FFF2-40B4-BE49-F238E27FC236}">
              <a16:creationId xmlns:a16="http://schemas.microsoft.com/office/drawing/2014/main" id="{61CDA327-1628-F908-3EB1-F19695A644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8492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152400</xdr:colOff>
      <xdr:row>118</xdr:row>
      <xdr:rowOff>160020</xdr:rowOff>
    </xdr:to>
    <xdr:pic>
      <xdr:nvPicPr>
        <xdr:cNvPr id="2555" name="Control 118">
          <a:extLst>
            <a:ext uri="{FF2B5EF4-FFF2-40B4-BE49-F238E27FC236}">
              <a16:creationId xmlns:a16="http://schemas.microsoft.com/office/drawing/2014/main" id="{1FD4C44A-C2CA-41C0-BD31-E198482BF81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2226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152400</xdr:colOff>
      <xdr:row>119</xdr:row>
      <xdr:rowOff>160020</xdr:rowOff>
    </xdr:to>
    <xdr:pic>
      <xdr:nvPicPr>
        <xdr:cNvPr id="2556" name="Control 119">
          <a:extLst>
            <a:ext uri="{FF2B5EF4-FFF2-40B4-BE49-F238E27FC236}">
              <a16:creationId xmlns:a16="http://schemas.microsoft.com/office/drawing/2014/main" id="{7ABBB94C-5E50-B740-BDAF-B720EE7A272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960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152400</xdr:colOff>
      <xdr:row>120</xdr:row>
      <xdr:rowOff>160020</xdr:rowOff>
    </xdr:to>
    <xdr:pic>
      <xdr:nvPicPr>
        <xdr:cNvPr id="2557" name="Control 120">
          <a:extLst>
            <a:ext uri="{FF2B5EF4-FFF2-40B4-BE49-F238E27FC236}">
              <a16:creationId xmlns:a16="http://schemas.microsoft.com/office/drawing/2014/main" id="{113B3A8F-87AF-EC48-453B-E41AD0D615F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1522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152400</xdr:colOff>
      <xdr:row>121</xdr:row>
      <xdr:rowOff>160020</xdr:rowOff>
    </xdr:to>
    <xdr:pic>
      <xdr:nvPicPr>
        <xdr:cNvPr id="2558" name="Control 121">
          <a:extLst>
            <a:ext uri="{FF2B5EF4-FFF2-40B4-BE49-F238E27FC236}">
              <a16:creationId xmlns:a16="http://schemas.microsoft.com/office/drawing/2014/main" id="{871F2F6C-F19B-D95F-E285-938D42FA0C9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708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160020</xdr:rowOff>
    </xdr:to>
    <xdr:pic>
      <xdr:nvPicPr>
        <xdr:cNvPr id="2559" name="Control 122">
          <a:extLst>
            <a:ext uri="{FF2B5EF4-FFF2-40B4-BE49-F238E27FC236}">
              <a16:creationId xmlns:a16="http://schemas.microsoft.com/office/drawing/2014/main" id="{F4281458-09E5-B785-8BE3-1DDF2901180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2648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152400</xdr:colOff>
      <xdr:row>123</xdr:row>
      <xdr:rowOff>160020</xdr:rowOff>
    </xdr:to>
    <xdr:pic>
      <xdr:nvPicPr>
        <xdr:cNvPr id="2560" name="Control 123">
          <a:extLst>
            <a:ext uri="{FF2B5EF4-FFF2-40B4-BE49-F238E27FC236}">
              <a16:creationId xmlns:a16="http://schemas.microsoft.com/office/drawing/2014/main" id="{4C959288-4507-A2F8-1C4B-292912F267A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8210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124</xdr:row>
      <xdr:rowOff>0</xdr:rowOff>
    </xdr:from>
    <xdr:to>
      <xdr:col>0</xdr:col>
      <xdr:colOff>152400</xdr:colOff>
      <xdr:row>124</xdr:row>
      <xdr:rowOff>160020</xdr:rowOff>
    </xdr:to>
    <xdr:pic>
      <xdr:nvPicPr>
        <xdr:cNvPr id="2561" name="Control 124">
          <a:extLst>
            <a:ext uri="{FF2B5EF4-FFF2-40B4-BE49-F238E27FC236}">
              <a16:creationId xmlns:a16="http://schemas.microsoft.com/office/drawing/2014/main" id="{4622E495-9163-CAE9-B80F-C6EA3509277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1944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152400</xdr:colOff>
      <xdr:row>125</xdr:row>
      <xdr:rowOff>160020</xdr:rowOff>
    </xdr:to>
    <xdr:pic>
      <xdr:nvPicPr>
        <xdr:cNvPr id="2562" name="Control 125">
          <a:extLst>
            <a:ext uri="{FF2B5EF4-FFF2-40B4-BE49-F238E27FC236}">
              <a16:creationId xmlns:a16="http://schemas.microsoft.com/office/drawing/2014/main" id="{A97EF59F-0878-2CF5-59B4-BD04D881891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5678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152400</xdr:colOff>
      <xdr:row>126</xdr:row>
      <xdr:rowOff>160020</xdr:rowOff>
    </xdr:to>
    <xdr:pic>
      <xdr:nvPicPr>
        <xdr:cNvPr id="2563" name="Control 126">
          <a:extLst>
            <a:ext uri="{FF2B5EF4-FFF2-40B4-BE49-F238E27FC236}">
              <a16:creationId xmlns:a16="http://schemas.microsoft.com/office/drawing/2014/main" id="{4B9D9D79-B701-44C9-B981-2D51FB21BB3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9412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0</xdr:col>
      <xdr:colOff>152400</xdr:colOff>
      <xdr:row>127</xdr:row>
      <xdr:rowOff>160020</xdr:rowOff>
    </xdr:to>
    <xdr:pic>
      <xdr:nvPicPr>
        <xdr:cNvPr id="2564" name="Control 127">
          <a:extLst>
            <a:ext uri="{FF2B5EF4-FFF2-40B4-BE49-F238E27FC236}">
              <a16:creationId xmlns:a16="http://schemas.microsoft.com/office/drawing/2014/main" id="{6D47751C-0633-BA3E-BFFE-933F5D6DBD7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314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152400</xdr:colOff>
      <xdr:row>128</xdr:row>
      <xdr:rowOff>160020</xdr:rowOff>
    </xdr:to>
    <xdr:pic>
      <xdr:nvPicPr>
        <xdr:cNvPr id="2565" name="Control 128">
          <a:extLst>
            <a:ext uri="{FF2B5EF4-FFF2-40B4-BE49-F238E27FC236}">
              <a16:creationId xmlns:a16="http://schemas.microsoft.com/office/drawing/2014/main" id="{992B8E0B-9AE5-0229-E404-126F1B37643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6879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152400</xdr:colOff>
      <xdr:row>129</xdr:row>
      <xdr:rowOff>160020</xdr:rowOff>
    </xdr:to>
    <xdr:pic>
      <xdr:nvPicPr>
        <xdr:cNvPr id="2566" name="Control 129">
          <a:extLst>
            <a:ext uri="{FF2B5EF4-FFF2-40B4-BE49-F238E27FC236}">
              <a16:creationId xmlns:a16="http://schemas.microsoft.com/office/drawing/2014/main" id="{6080C627-335E-BE7A-05CB-6673C4E6B21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0613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152400</xdr:colOff>
      <xdr:row>130</xdr:row>
      <xdr:rowOff>160020</xdr:rowOff>
    </xdr:to>
    <xdr:pic>
      <xdr:nvPicPr>
        <xdr:cNvPr id="2567" name="Control 130">
          <a:extLst>
            <a:ext uri="{FF2B5EF4-FFF2-40B4-BE49-F238E27FC236}">
              <a16:creationId xmlns:a16="http://schemas.microsoft.com/office/drawing/2014/main" id="{9237AF88-46DD-AA27-EBFE-F0B292FCD16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4347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152400</xdr:colOff>
      <xdr:row>131</xdr:row>
      <xdr:rowOff>160020</xdr:rowOff>
    </xdr:to>
    <xdr:pic>
      <xdr:nvPicPr>
        <xdr:cNvPr id="2568" name="Control 131">
          <a:extLst>
            <a:ext uri="{FF2B5EF4-FFF2-40B4-BE49-F238E27FC236}">
              <a16:creationId xmlns:a16="http://schemas.microsoft.com/office/drawing/2014/main" id="{B2B14B08-708C-FBD0-14D4-A553508DC57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1738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132</xdr:row>
      <xdr:rowOff>0</xdr:rowOff>
    </xdr:from>
    <xdr:to>
      <xdr:col>0</xdr:col>
      <xdr:colOff>152400</xdr:colOff>
      <xdr:row>132</xdr:row>
      <xdr:rowOff>160020</xdr:rowOff>
    </xdr:to>
    <xdr:pic>
      <xdr:nvPicPr>
        <xdr:cNvPr id="2569" name="Control 132">
          <a:extLst>
            <a:ext uri="{FF2B5EF4-FFF2-40B4-BE49-F238E27FC236}">
              <a16:creationId xmlns:a16="http://schemas.microsoft.com/office/drawing/2014/main" id="{11FD932E-F0F9-A716-4DDE-AFE7534639F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5472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0</xdr:col>
      <xdr:colOff>152400</xdr:colOff>
      <xdr:row>133</xdr:row>
      <xdr:rowOff>160020</xdr:rowOff>
    </xdr:to>
    <xdr:pic>
      <xdr:nvPicPr>
        <xdr:cNvPr id="2570" name="Control 133">
          <a:extLst>
            <a:ext uri="{FF2B5EF4-FFF2-40B4-BE49-F238E27FC236}">
              <a16:creationId xmlns:a16="http://schemas.microsoft.com/office/drawing/2014/main" id="{F6CE2BCB-1279-CE8A-BA4E-97CAC7665D5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9206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152400</xdr:colOff>
      <xdr:row>134</xdr:row>
      <xdr:rowOff>160020</xdr:rowOff>
    </xdr:to>
    <xdr:pic>
      <xdr:nvPicPr>
        <xdr:cNvPr id="2571" name="Control 134">
          <a:extLst>
            <a:ext uri="{FF2B5EF4-FFF2-40B4-BE49-F238E27FC236}">
              <a16:creationId xmlns:a16="http://schemas.microsoft.com/office/drawing/2014/main" id="{0067DE87-6448-132C-24DB-0DB1CF298E9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2940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135</xdr:row>
      <xdr:rowOff>0</xdr:rowOff>
    </xdr:from>
    <xdr:to>
      <xdr:col>0</xdr:col>
      <xdr:colOff>152400</xdr:colOff>
      <xdr:row>135</xdr:row>
      <xdr:rowOff>160020</xdr:rowOff>
    </xdr:to>
    <xdr:pic>
      <xdr:nvPicPr>
        <xdr:cNvPr id="2572" name="Control 135">
          <a:extLst>
            <a:ext uri="{FF2B5EF4-FFF2-40B4-BE49-F238E27FC236}">
              <a16:creationId xmlns:a16="http://schemas.microsoft.com/office/drawing/2014/main" id="{15D952A5-A59F-FF3A-E679-7E9997FD26D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673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152400</xdr:colOff>
      <xdr:row>136</xdr:row>
      <xdr:rowOff>160020</xdr:rowOff>
    </xdr:to>
    <xdr:pic>
      <xdr:nvPicPr>
        <xdr:cNvPr id="2573" name="Control 136">
          <a:extLst>
            <a:ext uri="{FF2B5EF4-FFF2-40B4-BE49-F238E27FC236}">
              <a16:creationId xmlns:a16="http://schemas.microsoft.com/office/drawing/2014/main" id="{70D5F913-75BE-80E5-2D28-BD9569B08BD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2236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152400</xdr:colOff>
      <xdr:row>137</xdr:row>
      <xdr:rowOff>160020</xdr:rowOff>
    </xdr:to>
    <xdr:pic>
      <xdr:nvPicPr>
        <xdr:cNvPr id="2574" name="Control 137">
          <a:extLst>
            <a:ext uri="{FF2B5EF4-FFF2-40B4-BE49-F238E27FC236}">
              <a16:creationId xmlns:a16="http://schemas.microsoft.com/office/drawing/2014/main" id="{C9F0D1F4-A9F9-560B-5EB6-40BDB300F82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5970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152400</xdr:colOff>
      <xdr:row>138</xdr:row>
      <xdr:rowOff>160020</xdr:rowOff>
    </xdr:to>
    <xdr:pic>
      <xdr:nvPicPr>
        <xdr:cNvPr id="2575" name="Control 138">
          <a:extLst>
            <a:ext uri="{FF2B5EF4-FFF2-40B4-BE49-F238E27FC236}">
              <a16:creationId xmlns:a16="http://schemas.microsoft.com/office/drawing/2014/main" id="{8EE0CF2D-8695-5F4C-2594-CF111798D9D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970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152400</xdr:colOff>
      <xdr:row>139</xdr:row>
      <xdr:rowOff>160020</xdr:rowOff>
    </xdr:to>
    <xdr:pic>
      <xdr:nvPicPr>
        <xdr:cNvPr id="2576" name="Control 139">
          <a:extLst>
            <a:ext uri="{FF2B5EF4-FFF2-40B4-BE49-F238E27FC236}">
              <a16:creationId xmlns:a16="http://schemas.microsoft.com/office/drawing/2014/main" id="{9BF055AE-8665-44D2-FD75-96CDDD18E98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3437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152400</xdr:colOff>
      <xdr:row>140</xdr:row>
      <xdr:rowOff>160020</xdr:rowOff>
    </xdr:to>
    <xdr:pic>
      <xdr:nvPicPr>
        <xdr:cNvPr id="2577" name="Control 140">
          <a:extLst>
            <a:ext uri="{FF2B5EF4-FFF2-40B4-BE49-F238E27FC236}">
              <a16:creationId xmlns:a16="http://schemas.microsoft.com/office/drawing/2014/main" id="{FCECAE3E-F995-B25A-A50A-A7930FDA492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082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141</xdr:row>
      <xdr:rowOff>0</xdr:rowOff>
    </xdr:from>
    <xdr:to>
      <xdr:col>0</xdr:col>
      <xdr:colOff>152400</xdr:colOff>
      <xdr:row>141</xdr:row>
      <xdr:rowOff>160020</xdr:rowOff>
    </xdr:to>
    <xdr:pic>
      <xdr:nvPicPr>
        <xdr:cNvPr id="2578" name="Control 141">
          <a:extLst>
            <a:ext uri="{FF2B5EF4-FFF2-40B4-BE49-F238E27FC236}">
              <a16:creationId xmlns:a16="http://schemas.microsoft.com/office/drawing/2014/main" id="{490D660B-5D6E-85AE-C546-036C9639748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4563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152400</xdr:colOff>
      <xdr:row>142</xdr:row>
      <xdr:rowOff>160020</xdr:rowOff>
    </xdr:to>
    <xdr:pic>
      <xdr:nvPicPr>
        <xdr:cNvPr id="2579" name="Control 142">
          <a:extLst>
            <a:ext uri="{FF2B5EF4-FFF2-40B4-BE49-F238E27FC236}">
              <a16:creationId xmlns:a16="http://schemas.microsoft.com/office/drawing/2014/main" id="{71B22127-2470-B856-962A-2C928DBF5C4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378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152400</xdr:colOff>
      <xdr:row>143</xdr:row>
      <xdr:rowOff>160020</xdr:rowOff>
    </xdr:to>
    <xdr:pic>
      <xdr:nvPicPr>
        <xdr:cNvPr id="2580" name="Control 143">
          <a:extLst>
            <a:ext uri="{FF2B5EF4-FFF2-40B4-BE49-F238E27FC236}">
              <a16:creationId xmlns:a16="http://schemas.microsoft.com/office/drawing/2014/main" id="{E0EE8FE3-31A0-282E-2A77-C230BE02AC0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7517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144</xdr:row>
      <xdr:rowOff>0</xdr:rowOff>
    </xdr:from>
    <xdr:to>
      <xdr:col>0</xdr:col>
      <xdr:colOff>152400</xdr:colOff>
      <xdr:row>144</xdr:row>
      <xdr:rowOff>160020</xdr:rowOff>
    </xdr:to>
    <xdr:pic>
      <xdr:nvPicPr>
        <xdr:cNvPr id="2581" name="Control 144">
          <a:extLst>
            <a:ext uri="{FF2B5EF4-FFF2-40B4-BE49-F238E27FC236}">
              <a16:creationId xmlns:a16="http://schemas.microsoft.com/office/drawing/2014/main" id="{F95C6ECA-09EC-DB68-0C5E-FAAF2C40B9D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3079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152400</xdr:colOff>
      <xdr:row>145</xdr:row>
      <xdr:rowOff>160020</xdr:rowOff>
    </xdr:to>
    <xdr:pic>
      <xdr:nvPicPr>
        <xdr:cNvPr id="2582" name="Control 145">
          <a:extLst>
            <a:ext uri="{FF2B5EF4-FFF2-40B4-BE49-F238E27FC236}">
              <a16:creationId xmlns:a16="http://schemas.microsoft.com/office/drawing/2014/main" id="{62E2CF2E-6CBB-FF38-A011-A7C4C4A6D64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642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152400</xdr:colOff>
      <xdr:row>146</xdr:row>
      <xdr:rowOff>160020</xdr:rowOff>
    </xdr:to>
    <xdr:pic>
      <xdr:nvPicPr>
        <xdr:cNvPr id="2583" name="Control 146">
          <a:extLst>
            <a:ext uri="{FF2B5EF4-FFF2-40B4-BE49-F238E27FC236}">
              <a16:creationId xmlns:a16="http://schemas.microsoft.com/office/drawing/2014/main" id="{4CA7F66F-1AFD-E8E4-96CE-A86CE427DC4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2376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152400</xdr:colOff>
      <xdr:row>147</xdr:row>
      <xdr:rowOff>160020</xdr:rowOff>
    </xdr:to>
    <xdr:pic>
      <xdr:nvPicPr>
        <xdr:cNvPr id="2584" name="Control 147">
          <a:extLst>
            <a:ext uri="{FF2B5EF4-FFF2-40B4-BE49-F238E27FC236}">
              <a16:creationId xmlns:a16="http://schemas.microsoft.com/office/drawing/2014/main" id="{CCDBC3C4-18FE-250C-D158-2BBCA722E60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7938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152400</xdr:colOff>
      <xdr:row>147</xdr:row>
      <xdr:rowOff>160020</xdr:rowOff>
    </xdr:to>
    <xdr:pic>
      <xdr:nvPicPr>
        <xdr:cNvPr id="2585" name="Control 148">
          <a:extLst>
            <a:ext uri="{FF2B5EF4-FFF2-40B4-BE49-F238E27FC236}">
              <a16:creationId xmlns:a16="http://schemas.microsoft.com/office/drawing/2014/main" id="{057486C9-3659-0DA5-08F3-F6948782889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7938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152400</xdr:colOff>
      <xdr:row>148</xdr:row>
      <xdr:rowOff>160020</xdr:rowOff>
    </xdr:to>
    <xdr:pic>
      <xdr:nvPicPr>
        <xdr:cNvPr id="2586" name="Control 149">
          <a:extLst>
            <a:ext uri="{FF2B5EF4-FFF2-40B4-BE49-F238E27FC236}">
              <a16:creationId xmlns:a16="http://schemas.microsoft.com/office/drawing/2014/main" id="{B6A4D732-530A-A8B8-57FB-034385FD7E9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1672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152400</xdr:colOff>
      <xdr:row>149</xdr:row>
      <xdr:rowOff>160020</xdr:rowOff>
    </xdr:to>
    <xdr:pic>
      <xdr:nvPicPr>
        <xdr:cNvPr id="2587" name="Control 150">
          <a:extLst>
            <a:ext uri="{FF2B5EF4-FFF2-40B4-BE49-F238E27FC236}">
              <a16:creationId xmlns:a16="http://schemas.microsoft.com/office/drawing/2014/main" id="{C82DF3F0-9680-1B12-9E09-C8A27F98E92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7235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152400</xdr:colOff>
      <xdr:row>150</xdr:row>
      <xdr:rowOff>160020</xdr:rowOff>
    </xdr:to>
    <xdr:pic>
      <xdr:nvPicPr>
        <xdr:cNvPr id="2588" name="Control 151">
          <a:extLst>
            <a:ext uri="{FF2B5EF4-FFF2-40B4-BE49-F238E27FC236}">
              <a16:creationId xmlns:a16="http://schemas.microsoft.com/office/drawing/2014/main" id="{5E1737F4-FCCF-F0D1-9AB8-F1CE25EE344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2797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0</xdr:col>
      <xdr:colOff>152400</xdr:colOff>
      <xdr:row>151</xdr:row>
      <xdr:rowOff>160020</xdr:rowOff>
    </xdr:to>
    <xdr:pic>
      <xdr:nvPicPr>
        <xdr:cNvPr id="2589" name="Control 152">
          <a:extLst>
            <a:ext uri="{FF2B5EF4-FFF2-40B4-BE49-F238E27FC236}">
              <a16:creationId xmlns:a16="http://schemas.microsoft.com/office/drawing/2014/main" id="{E4F44AFC-6188-FFFF-9593-D6200AEF530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0189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152400</xdr:colOff>
      <xdr:row>152</xdr:row>
      <xdr:rowOff>160020</xdr:rowOff>
    </xdr:to>
    <xdr:pic>
      <xdr:nvPicPr>
        <xdr:cNvPr id="2590" name="Control 153">
          <a:extLst>
            <a:ext uri="{FF2B5EF4-FFF2-40B4-BE49-F238E27FC236}">
              <a16:creationId xmlns:a16="http://schemas.microsoft.com/office/drawing/2014/main" id="{CACA3F27-C534-EB1E-2C20-03E5DC2C6E4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3922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152400</xdr:colOff>
      <xdr:row>153</xdr:row>
      <xdr:rowOff>160020</xdr:rowOff>
    </xdr:to>
    <xdr:pic>
      <xdr:nvPicPr>
        <xdr:cNvPr id="2591" name="Control 154">
          <a:extLst>
            <a:ext uri="{FF2B5EF4-FFF2-40B4-BE49-F238E27FC236}">
              <a16:creationId xmlns:a16="http://schemas.microsoft.com/office/drawing/2014/main" id="{5FBB6185-42BA-DE75-91B1-FAE658FB738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948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152400</xdr:colOff>
      <xdr:row>154</xdr:row>
      <xdr:rowOff>160020</xdr:rowOff>
    </xdr:to>
    <xdr:pic>
      <xdr:nvPicPr>
        <xdr:cNvPr id="2592" name="Control 155">
          <a:extLst>
            <a:ext uri="{FF2B5EF4-FFF2-40B4-BE49-F238E27FC236}">
              <a16:creationId xmlns:a16="http://schemas.microsoft.com/office/drawing/2014/main" id="{F7AA4F9A-6483-78B8-4F7E-604E136A9B9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321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152400</xdr:colOff>
      <xdr:row>155</xdr:row>
      <xdr:rowOff>160020</xdr:rowOff>
    </xdr:to>
    <xdr:pic>
      <xdr:nvPicPr>
        <xdr:cNvPr id="2593" name="Control 156">
          <a:extLst>
            <a:ext uri="{FF2B5EF4-FFF2-40B4-BE49-F238E27FC236}">
              <a16:creationId xmlns:a16="http://schemas.microsoft.com/office/drawing/2014/main" id="{B2169A67-7B89-743B-CF13-2CD913A2CE2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6953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152400</xdr:colOff>
      <xdr:row>156</xdr:row>
      <xdr:rowOff>160020</xdr:rowOff>
    </xdr:to>
    <xdr:pic>
      <xdr:nvPicPr>
        <xdr:cNvPr id="2594" name="Control 157">
          <a:extLst>
            <a:ext uri="{FF2B5EF4-FFF2-40B4-BE49-F238E27FC236}">
              <a16:creationId xmlns:a16="http://schemas.microsoft.com/office/drawing/2014/main" id="{EC35906B-7A5F-C9EE-68EF-0310FCEE4B7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0686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152400</xdr:colOff>
      <xdr:row>157</xdr:row>
      <xdr:rowOff>160020</xdr:rowOff>
    </xdr:to>
    <xdr:pic>
      <xdr:nvPicPr>
        <xdr:cNvPr id="2595" name="Control 158">
          <a:extLst>
            <a:ext uri="{FF2B5EF4-FFF2-40B4-BE49-F238E27FC236}">
              <a16:creationId xmlns:a16="http://schemas.microsoft.com/office/drawing/2014/main" id="{41009154-F0F2-DCB0-241F-7FD345570C4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4420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152400</xdr:colOff>
      <xdr:row>158</xdr:row>
      <xdr:rowOff>160020</xdr:rowOff>
    </xdr:to>
    <xdr:pic>
      <xdr:nvPicPr>
        <xdr:cNvPr id="2596" name="Control 159">
          <a:extLst>
            <a:ext uri="{FF2B5EF4-FFF2-40B4-BE49-F238E27FC236}">
              <a16:creationId xmlns:a16="http://schemas.microsoft.com/office/drawing/2014/main" id="{BDEB18F1-9AD1-1141-AB8C-63A19062390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998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159</xdr:row>
      <xdr:rowOff>0</xdr:rowOff>
    </xdr:from>
    <xdr:to>
      <xdr:col>0</xdr:col>
      <xdr:colOff>152400</xdr:colOff>
      <xdr:row>159</xdr:row>
      <xdr:rowOff>160020</xdr:rowOff>
    </xdr:to>
    <xdr:pic>
      <xdr:nvPicPr>
        <xdr:cNvPr id="2597" name="Control 160">
          <a:extLst>
            <a:ext uri="{FF2B5EF4-FFF2-40B4-BE49-F238E27FC236}">
              <a16:creationId xmlns:a16="http://schemas.microsoft.com/office/drawing/2014/main" id="{62712B2D-3FBB-C3F8-C6FC-5BF7AC368B5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7374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160</xdr:row>
      <xdr:rowOff>0</xdr:rowOff>
    </xdr:from>
    <xdr:to>
      <xdr:col>0</xdr:col>
      <xdr:colOff>152400</xdr:colOff>
      <xdr:row>160</xdr:row>
      <xdr:rowOff>160020</xdr:rowOff>
    </xdr:to>
    <xdr:pic>
      <xdr:nvPicPr>
        <xdr:cNvPr id="2598" name="Control 161">
          <a:extLst>
            <a:ext uri="{FF2B5EF4-FFF2-40B4-BE49-F238E27FC236}">
              <a16:creationId xmlns:a16="http://schemas.microsoft.com/office/drawing/2014/main" id="{8F87E682-3AEA-FB7F-EE66-FFF80825017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110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161</xdr:row>
      <xdr:rowOff>0</xdr:rowOff>
    </xdr:from>
    <xdr:to>
      <xdr:col>0</xdr:col>
      <xdr:colOff>152400</xdr:colOff>
      <xdr:row>161</xdr:row>
      <xdr:rowOff>160020</xdr:rowOff>
    </xdr:to>
    <xdr:pic>
      <xdr:nvPicPr>
        <xdr:cNvPr id="2599" name="Control 162">
          <a:extLst>
            <a:ext uri="{FF2B5EF4-FFF2-40B4-BE49-F238E27FC236}">
              <a16:creationId xmlns:a16="http://schemas.microsoft.com/office/drawing/2014/main" id="{DFE3CF00-7EA0-22CA-1D4B-F63474B565E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6671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152400</xdr:colOff>
      <xdr:row>162</xdr:row>
      <xdr:rowOff>160020</xdr:rowOff>
    </xdr:to>
    <xdr:pic>
      <xdr:nvPicPr>
        <xdr:cNvPr id="2600" name="Control 163">
          <a:extLst>
            <a:ext uri="{FF2B5EF4-FFF2-40B4-BE49-F238E27FC236}">
              <a16:creationId xmlns:a16="http://schemas.microsoft.com/office/drawing/2014/main" id="{8BA41FD0-1BD2-625F-8D5C-08115D84094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223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152400</xdr:colOff>
      <xdr:row>163</xdr:row>
      <xdr:rowOff>160020</xdr:rowOff>
    </xdr:to>
    <xdr:pic>
      <xdr:nvPicPr>
        <xdr:cNvPr id="2601" name="Control 164">
          <a:extLst>
            <a:ext uri="{FF2B5EF4-FFF2-40B4-BE49-F238E27FC236}">
              <a16:creationId xmlns:a16="http://schemas.microsoft.com/office/drawing/2014/main" id="{F43CE643-062F-A443-3532-E93F3EF2C0B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5967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152400</xdr:colOff>
      <xdr:row>164</xdr:row>
      <xdr:rowOff>160020</xdr:rowOff>
    </xdr:to>
    <xdr:pic>
      <xdr:nvPicPr>
        <xdr:cNvPr id="2602" name="Control 165">
          <a:extLst>
            <a:ext uri="{FF2B5EF4-FFF2-40B4-BE49-F238E27FC236}">
              <a16:creationId xmlns:a16="http://schemas.microsoft.com/office/drawing/2014/main" id="{3AE2BCBA-E654-CBC7-CF61-33FFCAD7118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701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152400</xdr:colOff>
      <xdr:row>165</xdr:row>
      <xdr:rowOff>160020</xdr:rowOff>
    </xdr:to>
    <xdr:pic>
      <xdr:nvPicPr>
        <xdr:cNvPr id="2603" name="Control 166">
          <a:extLst>
            <a:ext uri="{FF2B5EF4-FFF2-40B4-BE49-F238E27FC236}">
              <a16:creationId xmlns:a16="http://schemas.microsoft.com/office/drawing/2014/main" id="{9B7B4B12-8386-0C73-839E-F0E74C5EC20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3435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166</xdr:row>
      <xdr:rowOff>0</xdr:rowOff>
    </xdr:from>
    <xdr:to>
      <xdr:col>0</xdr:col>
      <xdr:colOff>152400</xdr:colOff>
      <xdr:row>166</xdr:row>
      <xdr:rowOff>160020</xdr:rowOff>
    </xdr:to>
    <xdr:pic>
      <xdr:nvPicPr>
        <xdr:cNvPr id="2604" name="Control 167">
          <a:extLst>
            <a:ext uri="{FF2B5EF4-FFF2-40B4-BE49-F238E27FC236}">
              <a16:creationId xmlns:a16="http://schemas.microsoft.com/office/drawing/2014/main" id="{4D1166C8-1755-F758-B5C4-F1DF33F9791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716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167</xdr:row>
      <xdr:rowOff>0</xdr:rowOff>
    </xdr:from>
    <xdr:to>
      <xdr:col>0</xdr:col>
      <xdr:colOff>152400</xdr:colOff>
      <xdr:row>167</xdr:row>
      <xdr:rowOff>160020</xdr:rowOff>
    </xdr:to>
    <xdr:pic>
      <xdr:nvPicPr>
        <xdr:cNvPr id="2605" name="Control 168">
          <a:extLst>
            <a:ext uri="{FF2B5EF4-FFF2-40B4-BE49-F238E27FC236}">
              <a16:creationId xmlns:a16="http://schemas.microsoft.com/office/drawing/2014/main" id="{E8145C91-0AE2-3D45-351F-AF88A328711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0902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152400</xdr:colOff>
      <xdr:row>168</xdr:row>
      <xdr:rowOff>160020</xdr:rowOff>
    </xdr:to>
    <xdr:pic>
      <xdr:nvPicPr>
        <xdr:cNvPr id="2606" name="Control 169">
          <a:extLst>
            <a:ext uri="{FF2B5EF4-FFF2-40B4-BE49-F238E27FC236}">
              <a16:creationId xmlns:a16="http://schemas.microsoft.com/office/drawing/2014/main" id="{D33DC607-5A97-5FA8-5D95-B1820F0D22E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4636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152400</xdr:colOff>
      <xdr:row>169</xdr:row>
      <xdr:rowOff>160020</xdr:rowOff>
    </xdr:to>
    <xdr:pic>
      <xdr:nvPicPr>
        <xdr:cNvPr id="2607" name="Control 170">
          <a:extLst>
            <a:ext uri="{FF2B5EF4-FFF2-40B4-BE49-F238E27FC236}">
              <a16:creationId xmlns:a16="http://schemas.microsoft.com/office/drawing/2014/main" id="{6DD2B505-8A04-6128-E49D-225A0E8AB8D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8370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152400</xdr:colOff>
      <xdr:row>170</xdr:row>
      <xdr:rowOff>160020</xdr:rowOff>
    </xdr:to>
    <xdr:pic>
      <xdr:nvPicPr>
        <xdr:cNvPr id="2608" name="Control 171">
          <a:extLst>
            <a:ext uri="{FF2B5EF4-FFF2-40B4-BE49-F238E27FC236}">
              <a16:creationId xmlns:a16="http://schemas.microsoft.com/office/drawing/2014/main" id="{4E16B417-21A8-42C5-B7F0-C26D5A19249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210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152400</xdr:colOff>
      <xdr:row>171</xdr:row>
      <xdr:rowOff>160020</xdr:rowOff>
    </xdr:to>
    <xdr:pic>
      <xdr:nvPicPr>
        <xdr:cNvPr id="2609" name="Control 172">
          <a:extLst>
            <a:ext uri="{FF2B5EF4-FFF2-40B4-BE49-F238E27FC236}">
              <a16:creationId xmlns:a16="http://schemas.microsoft.com/office/drawing/2014/main" id="{DBB5CCE6-F595-8EAF-80D4-707904E9705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5837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172</xdr:row>
      <xdr:rowOff>0</xdr:rowOff>
    </xdr:from>
    <xdr:to>
      <xdr:col>0</xdr:col>
      <xdr:colOff>152400</xdr:colOff>
      <xdr:row>172</xdr:row>
      <xdr:rowOff>160020</xdr:rowOff>
    </xdr:to>
    <xdr:pic>
      <xdr:nvPicPr>
        <xdr:cNvPr id="2610" name="Control 173">
          <a:extLst>
            <a:ext uri="{FF2B5EF4-FFF2-40B4-BE49-F238E27FC236}">
              <a16:creationId xmlns:a16="http://schemas.microsoft.com/office/drawing/2014/main" id="{AA84AA74-2939-6322-4688-EF9909EE55A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9571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152400</xdr:colOff>
      <xdr:row>173</xdr:row>
      <xdr:rowOff>160020</xdr:rowOff>
    </xdr:to>
    <xdr:pic>
      <xdr:nvPicPr>
        <xdr:cNvPr id="2611" name="Control 174">
          <a:extLst>
            <a:ext uri="{FF2B5EF4-FFF2-40B4-BE49-F238E27FC236}">
              <a16:creationId xmlns:a16="http://schemas.microsoft.com/office/drawing/2014/main" id="{89B58201-7DDE-46BB-23A6-92FC43D872F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330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174</xdr:row>
      <xdr:rowOff>0</xdr:rowOff>
    </xdr:from>
    <xdr:to>
      <xdr:col>0</xdr:col>
      <xdr:colOff>152400</xdr:colOff>
      <xdr:row>174</xdr:row>
      <xdr:rowOff>160020</xdr:rowOff>
    </xdr:to>
    <xdr:pic>
      <xdr:nvPicPr>
        <xdr:cNvPr id="2612" name="Control 175">
          <a:extLst>
            <a:ext uri="{FF2B5EF4-FFF2-40B4-BE49-F238E27FC236}">
              <a16:creationId xmlns:a16="http://schemas.microsoft.com/office/drawing/2014/main" id="{3CA51056-F2DE-0529-3118-20F3A9D9457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03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175</xdr:row>
      <xdr:rowOff>0</xdr:rowOff>
    </xdr:from>
    <xdr:to>
      <xdr:col>0</xdr:col>
      <xdr:colOff>152400</xdr:colOff>
      <xdr:row>175</xdr:row>
      <xdr:rowOff>160020</xdr:rowOff>
    </xdr:to>
    <xdr:pic>
      <xdr:nvPicPr>
        <xdr:cNvPr id="2613" name="Control 176">
          <a:extLst>
            <a:ext uri="{FF2B5EF4-FFF2-40B4-BE49-F238E27FC236}">
              <a16:creationId xmlns:a16="http://schemas.microsoft.com/office/drawing/2014/main" id="{953E95B4-F376-387F-C103-18FDFDE4BD0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0773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152400</xdr:colOff>
      <xdr:row>176</xdr:row>
      <xdr:rowOff>160020</xdr:rowOff>
    </xdr:to>
    <xdr:pic>
      <xdr:nvPicPr>
        <xdr:cNvPr id="2614" name="Control 177">
          <a:extLst>
            <a:ext uri="{FF2B5EF4-FFF2-40B4-BE49-F238E27FC236}">
              <a16:creationId xmlns:a16="http://schemas.microsoft.com/office/drawing/2014/main" id="{77D61371-AE7D-ED37-CAC0-4987B8883F0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4506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0</xdr:col>
      <xdr:colOff>152400</xdr:colOff>
      <xdr:row>177</xdr:row>
      <xdr:rowOff>160020</xdr:rowOff>
    </xdr:to>
    <xdr:pic>
      <xdr:nvPicPr>
        <xdr:cNvPr id="2615" name="Control 178">
          <a:extLst>
            <a:ext uri="{FF2B5EF4-FFF2-40B4-BE49-F238E27FC236}">
              <a16:creationId xmlns:a16="http://schemas.microsoft.com/office/drawing/2014/main" id="{B942B776-9802-61BC-236D-1BD8C39E7E0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8240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152400</xdr:colOff>
      <xdr:row>178</xdr:row>
      <xdr:rowOff>160020</xdr:rowOff>
    </xdr:to>
    <xdr:pic>
      <xdr:nvPicPr>
        <xdr:cNvPr id="2616" name="Control 179">
          <a:extLst>
            <a:ext uri="{FF2B5EF4-FFF2-40B4-BE49-F238E27FC236}">
              <a16:creationId xmlns:a16="http://schemas.microsoft.com/office/drawing/2014/main" id="{363864B8-61F7-CCE3-F96B-CF815471D17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1974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179</xdr:row>
      <xdr:rowOff>0</xdr:rowOff>
    </xdr:from>
    <xdr:to>
      <xdr:col>0</xdr:col>
      <xdr:colOff>152400</xdr:colOff>
      <xdr:row>179</xdr:row>
      <xdr:rowOff>160020</xdr:rowOff>
    </xdr:to>
    <xdr:pic>
      <xdr:nvPicPr>
        <xdr:cNvPr id="2617" name="Control 180">
          <a:extLst>
            <a:ext uri="{FF2B5EF4-FFF2-40B4-BE49-F238E27FC236}">
              <a16:creationId xmlns:a16="http://schemas.microsoft.com/office/drawing/2014/main" id="{FFF8C43B-89FB-BBBE-44A1-0804B7CA4E6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5708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180</xdr:row>
      <xdr:rowOff>0</xdr:rowOff>
    </xdr:from>
    <xdr:to>
      <xdr:col>0</xdr:col>
      <xdr:colOff>152400</xdr:colOff>
      <xdr:row>180</xdr:row>
      <xdr:rowOff>160020</xdr:rowOff>
    </xdr:to>
    <xdr:pic>
      <xdr:nvPicPr>
        <xdr:cNvPr id="2618" name="Control 181">
          <a:extLst>
            <a:ext uri="{FF2B5EF4-FFF2-40B4-BE49-F238E27FC236}">
              <a16:creationId xmlns:a16="http://schemas.microsoft.com/office/drawing/2014/main" id="{1EE0CE4B-B4E2-52B2-B9AF-3955E2D9136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9442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152400</xdr:colOff>
      <xdr:row>181</xdr:row>
      <xdr:rowOff>160020</xdr:rowOff>
    </xdr:to>
    <xdr:pic>
      <xdr:nvPicPr>
        <xdr:cNvPr id="2619" name="Control 182">
          <a:extLst>
            <a:ext uri="{FF2B5EF4-FFF2-40B4-BE49-F238E27FC236}">
              <a16:creationId xmlns:a16="http://schemas.microsoft.com/office/drawing/2014/main" id="{286F2CE1-4D1A-C72F-3377-49510E71358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317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152400</xdr:colOff>
      <xdr:row>182</xdr:row>
      <xdr:rowOff>160020</xdr:rowOff>
    </xdr:to>
    <xdr:pic>
      <xdr:nvPicPr>
        <xdr:cNvPr id="2620" name="Control 183">
          <a:extLst>
            <a:ext uri="{FF2B5EF4-FFF2-40B4-BE49-F238E27FC236}">
              <a16:creationId xmlns:a16="http://schemas.microsoft.com/office/drawing/2014/main" id="{AF3B229C-0F01-CE83-E82C-C3927E25AED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6909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183</xdr:row>
      <xdr:rowOff>0</xdr:rowOff>
    </xdr:from>
    <xdr:to>
      <xdr:col>0</xdr:col>
      <xdr:colOff>152400</xdr:colOff>
      <xdr:row>183</xdr:row>
      <xdr:rowOff>160020</xdr:rowOff>
    </xdr:to>
    <xdr:pic>
      <xdr:nvPicPr>
        <xdr:cNvPr id="2621" name="Control 184">
          <a:extLst>
            <a:ext uri="{FF2B5EF4-FFF2-40B4-BE49-F238E27FC236}">
              <a16:creationId xmlns:a16="http://schemas.microsoft.com/office/drawing/2014/main" id="{17BDABB4-3F55-D797-0AEA-450D8E0C134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0643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184</xdr:row>
      <xdr:rowOff>0</xdr:rowOff>
    </xdr:from>
    <xdr:to>
      <xdr:col>0</xdr:col>
      <xdr:colOff>152400</xdr:colOff>
      <xdr:row>184</xdr:row>
      <xdr:rowOff>160020</xdr:rowOff>
    </xdr:to>
    <xdr:pic>
      <xdr:nvPicPr>
        <xdr:cNvPr id="2622" name="Control 185">
          <a:extLst>
            <a:ext uri="{FF2B5EF4-FFF2-40B4-BE49-F238E27FC236}">
              <a16:creationId xmlns:a16="http://schemas.microsoft.com/office/drawing/2014/main" id="{7ADCA003-EBEB-6506-200E-9D68C517AA3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4377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152400</xdr:colOff>
      <xdr:row>185</xdr:row>
      <xdr:rowOff>160020</xdr:rowOff>
    </xdr:to>
    <xdr:pic>
      <xdr:nvPicPr>
        <xdr:cNvPr id="2623" name="Control 186">
          <a:extLst>
            <a:ext uri="{FF2B5EF4-FFF2-40B4-BE49-F238E27FC236}">
              <a16:creationId xmlns:a16="http://schemas.microsoft.com/office/drawing/2014/main" id="{ACD62A2B-A80D-2EDA-F585-BD4815AB4F2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9939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152400</xdr:colOff>
      <xdr:row>186</xdr:row>
      <xdr:rowOff>160020</xdr:rowOff>
    </xdr:to>
    <xdr:pic>
      <xdr:nvPicPr>
        <xdr:cNvPr id="2624" name="Control 187">
          <a:extLst>
            <a:ext uri="{FF2B5EF4-FFF2-40B4-BE49-F238E27FC236}">
              <a16:creationId xmlns:a16="http://schemas.microsoft.com/office/drawing/2014/main" id="{03906B74-EFB8-DEBB-E364-CE901AAC147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367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152400</xdr:colOff>
      <xdr:row>187</xdr:row>
      <xdr:rowOff>160020</xdr:rowOff>
    </xdr:to>
    <xdr:pic>
      <xdr:nvPicPr>
        <xdr:cNvPr id="2625" name="Control 188">
          <a:extLst>
            <a:ext uri="{FF2B5EF4-FFF2-40B4-BE49-F238E27FC236}">
              <a16:creationId xmlns:a16="http://schemas.microsoft.com/office/drawing/2014/main" id="{6544B466-8E6E-2580-181C-21ED8461B6E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7407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152400</xdr:colOff>
      <xdr:row>188</xdr:row>
      <xdr:rowOff>160020</xdr:rowOff>
    </xdr:to>
    <xdr:pic>
      <xdr:nvPicPr>
        <xdr:cNvPr id="2626" name="Control 189">
          <a:extLst>
            <a:ext uri="{FF2B5EF4-FFF2-40B4-BE49-F238E27FC236}">
              <a16:creationId xmlns:a16="http://schemas.microsoft.com/office/drawing/2014/main" id="{0EC9AE51-3B35-80CE-4C3A-7CBBADB57D4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01141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152400</xdr:colOff>
      <xdr:row>189</xdr:row>
      <xdr:rowOff>160020</xdr:rowOff>
    </xdr:to>
    <xdr:pic>
      <xdr:nvPicPr>
        <xdr:cNvPr id="2627" name="Control 190">
          <a:extLst>
            <a:ext uri="{FF2B5EF4-FFF2-40B4-BE49-F238E27FC236}">
              <a16:creationId xmlns:a16="http://schemas.microsoft.com/office/drawing/2014/main" id="{7E983808-EFB0-D813-6AA7-F173B9D2F20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04875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190</xdr:row>
      <xdr:rowOff>0</xdr:rowOff>
    </xdr:from>
    <xdr:to>
      <xdr:col>0</xdr:col>
      <xdr:colOff>152400</xdr:colOff>
      <xdr:row>190</xdr:row>
      <xdr:rowOff>160020</xdr:rowOff>
    </xdr:to>
    <xdr:pic>
      <xdr:nvPicPr>
        <xdr:cNvPr id="2628" name="Control 191">
          <a:extLst>
            <a:ext uri="{FF2B5EF4-FFF2-40B4-BE49-F238E27FC236}">
              <a16:creationId xmlns:a16="http://schemas.microsoft.com/office/drawing/2014/main" id="{876E5C2A-B3E0-F810-705D-039E168BC07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0860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191</xdr:row>
      <xdr:rowOff>0</xdr:rowOff>
    </xdr:from>
    <xdr:to>
      <xdr:col>0</xdr:col>
      <xdr:colOff>152400</xdr:colOff>
      <xdr:row>191</xdr:row>
      <xdr:rowOff>160020</xdr:rowOff>
    </xdr:to>
    <xdr:pic>
      <xdr:nvPicPr>
        <xdr:cNvPr id="2629" name="Control 192">
          <a:extLst>
            <a:ext uri="{FF2B5EF4-FFF2-40B4-BE49-F238E27FC236}">
              <a16:creationId xmlns:a16="http://schemas.microsoft.com/office/drawing/2014/main" id="{4BA4E8D1-B985-4C4D-9CE2-6E217437A23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2342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152400</xdr:colOff>
      <xdr:row>192</xdr:row>
      <xdr:rowOff>160020</xdr:rowOff>
    </xdr:to>
    <xdr:pic>
      <xdr:nvPicPr>
        <xdr:cNvPr id="2630" name="Control 193">
          <a:extLst>
            <a:ext uri="{FF2B5EF4-FFF2-40B4-BE49-F238E27FC236}">
              <a16:creationId xmlns:a16="http://schemas.microsoft.com/office/drawing/2014/main" id="{3B215A7C-786E-970E-CA59-F2415EBE303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6076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152400</xdr:colOff>
      <xdr:row>193</xdr:row>
      <xdr:rowOff>160020</xdr:rowOff>
    </xdr:to>
    <xdr:pic>
      <xdr:nvPicPr>
        <xdr:cNvPr id="2631" name="Control 194">
          <a:extLst>
            <a:ext uri="{FF2B5EF4-FFF2-40B4-BE49-F238E27FC236}">
              <a16:creationId xmlns:a16="http://schemas.microsoft.com/office/drawing/2014/main" id="{DF96939F-0E85-3C82-C5BA-599A1C35FEB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9810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152400</xdr:colOff>
      <xdr:row>194</xdr:row>
      <xdr:rowOff>160020</xdr:rowOff>
    </xdr:to>
    <xdr:pic>
      <xdr:nvPicPr>
        <xdr:cNvPr id="2632" name="Control 195">
          <a:extLst>
            <a:ext uri="{FF2B5EF4-FFF2-40B4-BE49-F238E27FC236}">
              <a16:creationId xmlns:a16="http://schemas.microsoft.com/office/drawing/2014/main" id="{41D030AB-CD46-58FD-5F19-6E608B152A4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54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195</xdr:row>
      <xdr:rowOff>0</xdr:rowOff>
    </xdr:from>
    <xdr:to>
      <xdr:col>0</xdr:col>
      <xdr:colOff>152400</xdr:colOff>
      <xdr:row>195</xdr:row>
      <xdr:rowOff>160020</xdr:rowOff>
    </xdr:to>
    <xdr:pic>
      <xdr:nvPicPr>
        <xdr:cNvPr id="2633" name="Control 196">
          <a:extLst>
            <a:ext uri="{FF2B5EF4-FFF2-40B4-BE49-F238E27FC236}">
              <a16:creationId xmlns:a16="http://schemas.microsoft.com/office/drawing/2014/main" id="{DC135FAE-85D8-6401-83D0-E0C36EE1013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7277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196</xdr:row>
      <xdr:rowOff>0</xdr:rowOff>
    </xdr:from>
    <xdr:to>
      <xdr:col>0</xdr:col>
      <xdr:colOff>152400</xdr:colOff>
      <xdr:row>196</xdr:row>
      <xdr:rowOff>160020</xdr:rowOff>
    </xdr:to>
    <xdr:pic>
      <xdr:nvPicPr>
        <xdr:cNvPr id="2634" name="Control 197">
          <a:extLst>
            <a:ext uri="{FF2B5EF4-FFF2-40B4-BE49-F238E27FC236}">
              <a16:creationId xmlns:a16="http://schemas.microsoft.com/office/drawing/2014/main" id="{9BB3815E-E15C-0E8D-ED67-A5B5BD69C07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1011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152400</xdr:colOff>
      <xdr:row>197</xdr:row>
      <xdr:rowOff>160020</xdr:rowOff>
    </xdr:to>
    <xdr:pic>
      <xdr:nvPicPr>
        <xdr:cNvPr id="2635" name="Control 198">
          <a:extLst>
            <a:ext uri="{FF2B5EF4-FFF2-40B4-BE49-F238E27FC236}">
              <a16:creationId xmlns:a16="http://schemas.microsoft.com/office/drawing/2014/main" id="{0EBE4FD7-DE1B-5A07-F61E-9722FF9EB85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474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198</xdr:row>
      <xdr:rowOff>0</xdr:rowOff>
    </xdr:from>
    <xdr:to>
      <xdr:col>0</xdr:col>
      <xdr:colOff>152400</xdr:colOff>
      <xdr:row>198</xdr:row>
      <xdr:rowOff>160020</xdr:rowOff>
    </xdr:to>
    <xdr:pic>
      <xdr:nvPicPr>
        <xdr:cNvPr id="2636" name="Control 199">
          <a:extLst>
            <a:ext uri="{FF2B5EF4-FFF2-40B4-BE49-F238E27FC236}">
              <a16:creationId xmlns:a16="http://schemas.microsoft.com/office/drawing/2014/main" id="{96166E3A-B066-75B5-EF44-9FE037719AE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847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152400</xdr:colOff>
      <xdr:row>199</xdr:row>
      <xdr:rowOff>160020</xdr:rowOff>
    </xdr:to>
    <xdr:pic>
      <xdr:nvPicPr>
        <xdr:cNvPr id="2637" name="Control 200">
          <a:extLst>
            <a:ext uri="{FF2B5EF4-FFF2-40B4-BE49-F238E27FC236}">
              <a16:creationId xmlns:a16="http://schemas.microsoft.com/office/drawing/2014/main" id="{E5ED377C-3E10-26DC-B41C-3F30F6F2508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2213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200</xdr:row>
      <xdr:rowOff>0</xdr:rowOff>
    </xdr:from>
    <xdr:to>
      <xdr:col>0</xdr:col>
      <xdr:colOff>152400</xdr:colOff>
      <xdr:row>200</xdr:row>
      <xdr:rowOff>160020</xdr:rowOff>
    </xdr:to>
    <xdr:pic>
      <xdr:nvPicPr>
        <xdr:cNvPr id="2638" name="Control 201">
          <a:extLst>
            <a:ext uri="{FF2B5EF4-FFF2-40B4-BE49-F238E27FC236}">
              <a16:creationId xmlns:a16="http://schemas.microsoft.com/office/drawing/2014/main" id="{D45E7D40-7438-41D2-C799-58093409F0E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5946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201</xdr:row>
      <xdr:rowOff>0</xdr:rowOff>
    </xdr:from>
    <xdr:to>
      <xdr:col>0</xdr:col>
      <xdr:colOff>152400</xdr:colOff>
      <xdr:row>201</xdr:row>
      <xdr:rowOff>160020</xdr:rowOff>
    </xdr:to>
    <xdr:pic>
      <xdr:nvPicPr>
        <xdr:cNvPr id="2639" name="Control 202">
          <a:extLst>
            <a:ext uri="{FF2B5EF4-FFF2-40B4-BE49-F238E27FC236}">
              <a16:creationId xmlns:a16="http://schemas.microsoft.com/office/drawing/2014/main" id="{7B0821C9-325B-DA7F-D54E-98F12ECE688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1509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152400</xdr:colOff>
      <xdr:row>202</xdr:row>
      <xdr:rowOff>160020</xdr:rowOff>
    </xdr:to>
    <xdr:pic>
      <xdr:nvPicPr>
        <xdr:cNvPr id="2640" name="Control 203">
          <a:extLst>
            <a:ext uri="{FF2B5EF4-FFF2-40B4-BE49-F238E27FC236}">
              <a16:creationId xmlns:a16="http://schemas.microsoft.com/office/drawing/2014/main" id="{68325313-A411-95ED-985F-B625738089B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7072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203</xdr:row>
      <xdr:rowOff>0</xdr:rowOff>
    </xdr:from>
    <xdr:to>
      <xdr:col>0</xdr:col>
      <xdr:colOff>152400</xdr:colOff>
      <xdr:row>203</xdr:row>
      <xdr:rowOff>160020</xdr:rowOff>
    </xdr:to>
    <xdr:pic>
      <xdr:nvPicPr>
        <xdr:cNvPr id="2641" name="Control 204">
          <a:extLst>
            <a:ext uri="{FF2B5EF4-FFF2-40B4-BE49-F238E27FC236}">
              <a16:creationId xmlns:a16="http://schemas.microsoft.com/office/drawing/2014/main" id="{DD91AF57-14CA-0843-1473-547A97FED23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4463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204</xdr:row>
      <xdr:rowOff>0</xdr:rowOff>
    </xdr:from>
    <xdr:to>
      <xdr:col>0</xdr:col>
      <xdr:colOff>152400</xdr:colOff>
      <xdr:row>204</xdr:row>
      <xdr:rowOff>160020</xdr:rowOff>
    </xdr:to>
    <xdr:pic>
      <xdr:nvPicPr>
        <xdr:cNvPr id="2642" name="Control 205">
          <a:extLst>
            <a:ext uri="{FF2B5EF4-FFF2-40B4-BE49-F238E27FC236}">
              <a16:creationId xmlns:a16="http://schemas.microsoft.com/office/drawing/2014/main" id="{A68B7EFA-54C6-A5A2-F89B-F2FB9E5972D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1854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152400</xdr:colOff>
      <xdr:row>205</xdr:row>
      <xdr:rowOff>160020</xdr:rowOff>
    </xdr:to>
    <xdr:pic>
      <xdr:nvPicPr>
        <xdr:cNvPr id="2643" name="Control 206">
          <a:extLst>
            <a:ext uri="{FF2B5EF4-FFF2-40B4-BE49-F238E27FC236}">
              <a16:creationId xmlns:a16="http://schemas.microsoft.com/office/drawing/2014/main" id="{B7349348-3283-CEE9-7C0F-C969672E43F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9246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206</xdr:row>
      <xdr:rowOff>0</xdr:rowOff>
    </xdr:from>
    <xdr:to>
      <xdr:col>0</xdr:col>
      <xdr:colOff>152400</xdr:colOff>
      <xdr:row>206</xdr:row>
      <xdr:rowOff>160020</xdr:rowOff>
    </xdr:to>
    <xdr:pic>
      <xdr:nvPicPr>
        <xdr:cNvPr id="2644" name="Control 207">
          <a:extLst>
            <a:ext uri="{FF2B5EF4-FFF2-40B4-BE49-F238E27FC236}">
              <a16:creationId xmlns:a16="http://schemas.microsoft.com/office/drawing/2014/main" id="{53EEAFFB-B326-B6C3-3D05-E5F0BD51360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6637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207</xdr:row>
      <xdr:rowOff>0</xdr:rowOff>
    </xdr:from>
    <xdr:to>
      <xdr:col>0</xdr:col>
      <xdr:colOff>152400</xdr:colOff>
      <xdr:row>207</xdr:row>
      <xdr:rowOff>160020</xdr:rowOff>
    </xdr:to>
    <xdr:pic>
      <xdr:nvPicPr>
        <xdr:cNvPr id="2645" name="Control 208">
          <a:extLst>
            <a:ext uri="{FF2B5EF4-FFF2-40B4-BE49-F238E27FC236}">
              <a16:creationId xmlns:a16="http://schemas.microsoft.com/office/drawing/2014/main" id="{CAF5016B-F5A0-38D0-9381-CED00F5604C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029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152400</xdr:colOff>
      <xdr:row>208</xdr:row>
      <xdr:rowOff>160020</xdr:rowOff>
    </xdr:to>
    <xdr:pic>
      <xdr:nvPicPr>
        <xdr:cNvPr id="2646" name="Control 209">
          <a:extLst>
            <a:ext uri="{FF2B5EF4-FFF2-40B4-BE49-F238E27FC236}">
              <a16:creationId xmlns:a16="http://schemas.microsoft.com/office/drawing/2014/main" id="{92D89C5C-C533-C24C-19A2-8285B053452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420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152400</xdr:colOff>
      <xdr:row>209</xdr:row>
      <xdr:rowOff>160020</xdr:rowOff>
    </xdr:to>
    <xdr:pic>
      <xdr:nvPicPr>
        <xdr:cNvPr id="2647" name="Control 210">
          <a:extLst>
            <a:ext uri="{FF2B5EF4-FFF2-40B4-BE49-F238E27FC236}">
              <a16:creationId xmlns:a16="http://schemas.microsoft.com/office/drawing/2014/main" id="{BC3D1250-C48D-C944-5878-532B52A3174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8811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210</xdr:row>
      <xdr:rowOff>0</xdr:rowOff>
    </xdr:from>
    <xdr:to>
      <xdr:col>0</xdr:col>
      <xdr:colOff>152400</xdr:colOff>
      <xdr:row>210</xdr:row>
      <xdr:rowOff>160020</xdr:rowOff>
    </xdr:to>
    <xdr:pic>
      <xdr:nvPicPr>
        <xdr:cNvPr id="2648" name="Control 211">
          <a:extLst>
            <a:ext uri="{FF2B5EF4-FFF2-40B4-BE49-F238E27FC236}">
              <a16:creationId xmlns:a16="http://schemas.microsoft.com/office/drawing/2014/main" id="{DF6DF79F-725A-7F3D-9072-070AF887D1E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620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211</xdr:row>
      <xdr:rowOff>0</xdr:rowOff>
    </xdr:from>
    <xdr:to>
      <xdr:col>0</xdr:col>
      <xdr:colOff>152400</xdr:colOff>
      <xdr:row>211</xdr:row>
      <xdr:rowOff>160020</xdr:rowOff>
    </xdr:to>
    <xdr:pic>
      <xdr:nvPicPr>
        <xdr:cNvPr id="2649" name="Control 212">
          <a:extLst>
            <a:ext uri="{FF2B5EF4-FFF2-40B4-BE49-F238E27FC236}">
              <a16:creationId xmlns:a16="http://schemas.microsoft.com/office/drawing/2014/main" id="{92AFBB4F-681D-18E2-C9E1-2AFFB5F634D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23594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212</xdr:row>
      <xdr:rowOff>0</xdr:rowOff>
    </xdr:from>
    <xdr:to>
      <xdr:col>0</xdr:col>
      <xdr:colOff>152400</xdr:colOff>
      <xdr:row>212</xdr:row>
      <xdr:rowOff>160020</xdr:rowOff>
    </xdr:to>
    <xdr:pic>
      <xdr:nvPicPr>
        <xdr:cNvPr id="2650" name="Control 213">
          <a:extLst>
            <a:ext uri="{FF2B5EF4-FFF2-40B4-BE49-F238E27FC236}">
              <a16:creationId xmlns:a16="http://schemas.microsoft.com/office/drawing/2014/main" id="{00193D19-46DE-A46B-BFC9-2EE12101814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0986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213</xdr:row>
      <xdr:rowOff>0</xdr:rowOff>
    </xdr:from>
    <xdr:to>
      <xdr:col>0</xdr:col>
      <xdr:colOff>152400</xdr:colOff>
      <xdr:row>213</xdr:row>
      <xdr:rowOff>160020</xdr:rowOff>
    </xdr:to>
    <xdr:pic>
      <xdr:nvPicPr>
        <xdr:cNvPr id="2651" name="Control 214">
          <a:extLst>
            <a:ext uri="{FF2B5EF4-FFF2-40B4-BE49-F238E27FC236}">
              <a16:creationId xmlns:a16="http://schemas.microsoft.com/office/drawing/2014/main" id="{5340EEC0-05FE-22C3-520D-5CD186C575F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8377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152400</xdr:colOff>
      <xdr:row>214</xdr:row>
      <xdr:rowOff>160020</xdr:rowOff>
    </xdr:to>
    <xdr:pic>
      <xdr:nvPicPr>
        <xdr:cNvPr id="2652" name="Control 215">
          <a:extLst>
            <a:ext uri="{FF2B5EF4-FFF2-40B4-BE49-F238E27FC236}">
              <a16:creationId xmlns:a16="http://schemas.microsoft.com/office/drawing/2014/main" id="{5A4178B4-1351-0932-63A8-8827330356E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576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215</xdr:row>
      <xdr:rowOff>0</xdr:rowOff>
    </xdr:from>
    <xdr:to>
      <xdr:col>0</xdr:col>
      <xdr:colOff>152400</xdr:colOff>
      <xdr:row>215</xdr:row>
      <xdr:rowOff>160020</xdr:rowOff>
    </xdr:to>
    <xdr:pic>
      <xdr:nvPicPr>
        <xdr:cNvPr id="2653" name="Control 216">
          <a:extLst>
            <a:ext uri="{FF2B5EF4-FFF2-40B4-BE49-F238E27FC236}">
              <a16:creationId xmlns:a16="http://schemas.microsoft.com/office/drawing/2014/main" id="{69FD760E-6C7B-DE00-D4AB-EED042A023C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3160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152400</xdr:colOff>
      <xdr:row>216</xdr:row>
      <xdr:rowOff>160020</xdr:rowOff>
    </xdr:to>
    <xdr:pic>
      <xdr:nvPicPr>
        <xdr:cNvPr id="2654" name="Control 217">
          <a:extLst>
            <a:ext uri="{FF2B5EF4-FFF2-40B4-BE49-F238E27FC236}">
              <a16:creationId xmlns:a16="http://schemas.microsoft.com/office/drawing/2014/main" id="{3CF6DB0A-E5F5-A47F-4D05-438AD12C9AC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0551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217</xdr:row>
      <xdr:rowOff>0</xdr:rowOff>
    </xdr:from>
    <xdr:to>
      <xdr:col>0</xdr:col>
      <xdr:colOff>152400</xdr:colOff>
      <xdr:row>217</xdr:row>
      <xdr:rowOff>160020</xdr:rowOff>
    </xdr:to>
    <xdr:pic>
      <xdr:nvPicPr>
        <xdr:cNvPr id="2655" name="Control 218">
          <a:extLst>
            <a:ext uri="{FF2B5EF4-FFF2-40B4-BE49-F238E27FC236}">
              <a16:creationId xmlns:a16="http://schemas.microsoft.com/office/drawing/2014/main" id="{DB00BB5B-AFEE-8B88-7E36-B1584C69FBD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428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218</xdr:row>
      <xdr:rowOff>0</xdr:rowOff>
    </xdr:from>
    <xdr:to>
      <xdr:col>0</xdr:col>
      <xdr:colOff>152400</xdr:colOff>
      <xdr:row>218</xdr:row>
      <xdr:rowOff>160020</xdr:rowOff>
    </xdr:to>
    <xdr:pic>
      <xdr:nvPicPr>
        <xdr:cNvPr id="2656" name="Control 219">
          <a:extLst>
            <a:ext uri="{FF2B5EF4-FFF2-40B4-BE49-F238E27FC236}">
              <a16:creationId xmlns:a16="http://schemas.microsoft.com/office/drawing/2014/main" id="{BDFC4EBB-E8FA-C5BB-CD31-F2E0DDAC766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801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219</xdr:row>
      <xdr:rowOff>0</xdr:rowOff>
    </xdr:from>
    <xdr:to>
      <xdr:col>0</xdr:col>
      <xdr:colOff>152400</xdr:colOff>
      <xdr:row>219</xdr:row>
      <xdr:rowOff>160020</xdr:rowOff>
    </xdr:to>
    <xdr:pic>
      <xdr:nvPicPr>
        <xdr:cNvPr id="2657" name="Control 220">
          <a:extLst>
            <a:ext uri="{FF2B5EF4-FFF2-40B4-BE49-F238E27FC236}">
              <a16:creationId xmlns:a16="http://schemas.microsoft.com/office/drawing/2014/main" id="{7B246C46-AA24-2DEA-9696-F958CAE79C8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3581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220</xdr:row>
      <xdr:rowOff>0</xdr:rowOff>
    </xdr:from>
    <xdr:to>
      <xdr:col>0</xdr:col>
      <xdr:colOff>152400</xdr:colOff>
      <xdr:row>220</xdr:row>
      <xdr:rowOff>160020</xdr:rowOff>
    </xdr:to>
    <xdr:pic>
      <xdr:nvPicPr>
        <xdr:cNvPr id="2658" name="Control 221">
          <a:extLst>
            <a:ext uri="{FF2B5EF4-FFF2-40B4-BE49-F238E27FC236}">
              <a16:creationId xmlns:a16="http://schemas.microsoft.com/office/drawing/2014/main" id="{A1F00C58-225A-0BE9-4354-DF116C58FA4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7315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152400</xdr:colOff>
      <xdr:row>221</xdr:row>
      <xdr:rowOff>160020</xdr:rowOff>
    </xdr:to>
    <xdr:pic>
      <xdr:nvPicPr>
        <xdr:cNvPr id="2659" name="Control 222">
          <a:extLst>
            <a:ext uri="{FF2B5EF4-FFF2-40B4-BE49-F238E27FC236}">
              <a16:creationId xmlns:a16="http://schemas.microsoft.com/office/drawing/2014/main" id="{0486E06B-2975-0048-D3E5-E97436353FD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049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222</xdr:row>
      <xdr:rowOff>0</xdr:rowOff>
    </xdr:from>
    <xdr:to>
      <xdr:col>0</xdr:col>
      <xdr:colOff>152400</xdr:colOff>
      <xdr:row>222</xdr:row>
      <xdr:rowOff>160020</xdr:rowOff>
    </xdr:to>
    <xdr:pic>
      <xdr:nvPicPr>
        <xdr:cNvPr id="2660" name="Control 223">
          <a:extLst>
            <a:ext uri="{FF2B5EF4-FFF2-40B4-BE49-F238E27FC236}">
              <a16:creationId xmlns:a16="http://schemas.microsoft.com/office/drawing/2014/main" id="{EBFAB2B7-F6DD-7209-56D5-884D029469E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478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152400</xdr:colOff>
      <xdr:row>223</xdr:row>
      <xdr:rowOff>160020</xdr:rowOff>
    </xdr:to>
    <xdr:pic>
      <xdr:nvPicPr>
        <xdr:cNvPr id="2661" name="Control 224">
          <a:extLst>
            <a:ext uri="{FF2B5EF4-FFF2-40B4-BE49-F238E27FC236}">
              <a16:creationId xmlns:a16="http://schemas.microsoft.com/office/drawing/2014/main" id="{78B5E60E-B83C-2068-C927-6CB6E016B47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8517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224</xdr:row>
      <xdr:rowOff>0</xdr:rowOff>
    </xdr:from>
    <xdr:to>
      <xdr:col>0</xdr:col>
      <xdr:colOff>152400</xdr:colOff>
      <xdr:row>224</xdr:row>
      <xdr:rowOff>160020</xdr:rowOff>
    </xdr:to>
    <xdr:pic>
      <xdr:nvPicPr>
        <xdr:cNvPr id="2662" name="Control 225">
          <a:extLst>
            <a:ext uri="{FF2B5EF4-FFF2-40B4-BE49-F238E27FC236}">
              <a16:creationId xmlns:a16="http://schemas.microsoft.com/office/drawing/2014/main" id="{0CC33936-5FA4-8C95-7DB6-9649C4C4866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2250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225</xdr:row>
      <xdr:rowOff>0</xdr:rowOff>
    </xdr:from>
    <xdr:to>
      <xdr:col>0</xdr:col>
      <xdr:colOff>152400</xdr:colOff>
      <xdr:row>225</xdr:row>
      <xdr:rowOff>160020</xdr:rowOff>
    </xdr:to>
    <xdr:pic>
      <xdr:nvPicPr>
        <xdr:cNvPr id="2663" name="Control 226">
          <a:extLst>
            <a:ext uri="{FF2B5EF4-FFF2-40B4-BE49-F238E27FC236}">
              <a16:creationId xmlns:a16="http://schemas.microsoft.com/office/drawing/2014/main" id="{D580F5B0-8CDE-F6B1-37C0-6D9B30ECC64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5984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226</xdr:row>
      <xdr:rowOff>0</xdr:rowOff>
    </xdr:from>
    <xdr:to>
      <xdr:col>0</xdr:col>
      <xdr:colOff>152400</xdr:colOff>
      <xdr:row>226</xdr:row>
      <xdr:rowOff>160020</xdr:rowOff>
    </xdr:to>
    <xdr:pic>
      <xdr:nvPicPr>
        <xdr:cNvPr id="2664" name="Control 227">
          <a:extLst>
            <a:ext uri="{FF2B5EF4-FFF2-40B4-BE49-F238E27FC236}">
              <a16:creationId xmlns:a16="http://schemas.microsoft.com/office/drawing/2014/main" id="{50551BB4-2CDB-F934-EDAF-683A6ECF7B0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971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152400</xdr:colOff>
      <xdr:row>227</xdr:row>
      <xdr:rowOff>160020</xdr:rowOff>
    </xdr:to>
    <xdr:pic>
      <xdr:nvPicPr>
        <xdr:cNvPr id="2665" name="Control 228">
          <a:extLst>
            <a:ext uri="{FF2B5EF4-FFF2-40B4-BE49-F238E27FC236}">
              <a16:creationId xmlns:a16="http://schemas.microsoft.com/office/drawing/2014/main" id="{C2389C32-F7FD-69F6-5D8F-4D9BA389354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3452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228</xdr:row>
      <xdr:rowOff>0</xdr:rowOff>
    </xdr:from>
    <xdr:to>
      <xdr:col>0</xdr:col>
      <xdr:colOff>152400</xdr:colOff>
      <xdr:row>228</xdr:row>
      <xdr:rowOff>160020</xdr:rowOff>
    </xdr:to>
    <xdr:pic>
      <xdr:nvPicPr>
        <xdr:cNvPr id="2666" name="Control 229">
          <a:extLst>
            <a:ext uri="{FF2B5EF4-FFF2-40B4-BE49-F238E27FC236}">
              <a16:creationId xmlns:a16="http://schemas.microsoft.com/office/drawing/2014/main" id="{69BE0AF5-4F85-9B37-F010-F3F66CE66D8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7186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229</xdr:row>
      <xdr:rowOff>0</xdr:rowOff>
    </xdr:from>
    <xdr:to>
      <xdr:col>0</xdr:col>
      <xdr:colOff>152400</xdr:colOff>
      <xdr:row>229</xdr:row>
      <xdr:rowOff>160020</xdr:rowOff>
    </xdr:to>
    <xdr:pic>
      <xdr:nvPicPr>
        <xdr:cNvPr id="2667" name="Control 230">
          <a:extLst>
            <a:ext uri="{FF2B5EF4-FFF2-40B4-BE49-F238E27FC236}">
              <a16:creationId xmlns:a16="http://schemas.microsoft.com/office/drawing/2014/main" id="{183A6874-9F68-DAC7-8379-99DDA2E627B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0919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230</xdr:row>
      <xdr:rowOff>0</xdr:rowOff>
    </xdr:from>
    <xdr:to>
      <xdr:col>0</xdr:col>
      <xdr:colOff>152400</xdr:colOff>
      <xdr:row>230</xdr:row>
      <xdr:rowOff>160020</xdr:rowOff>
    </xdr:to>
    <xdr:pic>
      <xdr:nvPicPr>
        <xdr:cNvPr id="2668" name="Control 231">
          <a:extLst>
            <a:ext uri="{FF2B5EF4-FFF2-40B4-BE49-F238E27FC236}">
              <a16:creationId xmlns:a16="http://schemas.microsoft.com/office/drawing/2014/main" id="{33C4F68C-8F56-BF62-A04A-00932AED64E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6482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152400</xdr:colOff>
      <xdr:row>231</xdr:row>
      <xdr:rowOff>160020</xdr:rowOff>
    </xdr:to>
    <xdr:pic>
      <xdr:nvPicPr>
        <xdr:cNvPr id="2669" name="Control 232">
          <a:extLst>
            <a:ext uri="{FF2B5EF4-FFF2-40B4-BE49-F238E27FC236}">
              <a16:creationId xmlns:a16="http://schemas.microsoft.com/office/drawing/2014/main" id="{34795561-AC14-2D2A-CBBF-CFC0065814B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216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152400</xdr:colOff>
      <xdr:row>232</xdr:row>
      <xdr:rowOff>160020</xdr:rowOff>
    </xdr:to>
    <xdr:pic>
      <xdr:nvPicPr>
        <xdr:cNvPr id="2670" name="Control 233">
          <a:extLst>
            <a:ext uri="{FF2B5EF4-FFF2-40B4-BE49-F238E27FC236}">
              <a16:creationId xmlns:a16="http://schemas.microsoft.com/office/drawing/2014/main" id="{2B3D13DE-68D9-8773-3B81-C7E4DFE8F7C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577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152400</xdr:colOff>
      <xdr:row>233</xdr:row>
      <xdr:rowOff>160020</xdr:rowOff>
    </xdr:to>
    <xdr:pic>
      <xdr:nvPicPr>
        <xdr:cNvPr id="2671" name="Control 234">
          <a:extLst>
            <a:ext uri="{FF2B5EF4-FFF2-40B4-BE49-F238E27FC236}">
              <a16:creationId xmlns:a16="http://schemas.microsoft.com/office/drawing/2014/main" id="{6F4BC6C4-0A41-B5CD-6A05-770722F27DD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3134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152400</xdr:colOff>
      <xdr:row>234</xdr:row>
      <xdr:rowOff>160020</xdr:rowOff>
    </xdr:to>
    <xdr:pic>
      <xdr:nvPicPr>
        <xdr:cNvPr id="2672" name="Control 235">
          <a:extLst>
            <a:ext uri="{FF2B5EF4-FFF2-40B4-BE49-F238E27FC236}">
              <a16:creationId xmlns:a16="http://schemas.microsoft.com/office/drawing/2014/main" id="{91656FD4-BB63-C885-5170-39EA0499776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35075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152400</xdr:colOff>
      <xdr:row>235</xdr:row>
      <xdr:rowOff>160020</xdr:rowOff>
    </xdr:to>
    <xdr:pic>
      <xdr:nvPicPr>
        <xdr:cNvPr id="2673" name="Control 236">
          <a:extLst>
            <a:ext uri="{FF2B5EF4-FFF2-40B4-BE49-F238E27FC236}">
              <a16:creationId xmlns:a16="http://schemas.microsoft.com/office/drawing/2014/main" id="{9803AFD8-9503-3404-CDBF-DD9DD6DCFB8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38809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152400</xdr:colOff>
      <xdr:row>236</xdr:row>
      <xdr:rowOff>160020</xdr:rowOff>
    </xdr:to>
    <xdr:pic>
      <xdr:nvPicPr>
        <xdr:cNvPr id="2674" name="Control 237">
          <a:extLst>
            <a:ext uri="{FF2B5EF4-FFF2-40B4-BE49-F238E27FC236}">
              <a16:creationId xmlns:a16="http://schemas.microsoft.com/office/drawing/2014/main" id="{5906363E-652A-19B6-99E0-F9B9605B0B3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2542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152400</xdr:colOff>
      <xdr:row>237</xdr:row>
      <xdr:rowOff>160020</xdr:rowOff>
    </xdr:to>
    <xdr:pic>
      <xdr:nvPicPr>
        <xdr:cNvPr id="2675" name="Control 238">
          <a:extLst>
            <a:ext uri="{FF2B5EF4-FFF2-40B4-BE49-F238E27FC236}">
              <a16:creationId xmlns:a16="http://schemas.microsoft.com/office/drawing/2014/main" id="{C55D40DA-9DF2-6AC8-3291-483BAF7AFB6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6276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152400</xdr:colOff>
      <xdr:row>238</xdr:row>
      <xdr:rowOff>160020</xdr:rowOff>
    </xdr:to>
    <xdr:pic>
      <xdr:nvPicPr>
        <xdr:cNvPr id="2676" name="Control 239">
          <a:extLst>
            <a:ext uri="{FF2B5EF4-FFF2-40B4-BE49-F238E27FC236}">
              <a16:creationId xmlns:a16="http://schemas.microsoft.com/office/drawing/2014/main" id="{C90DF11A-766E-481D-C5B2-F034908789B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50010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152400</xdr:colOff>
      <xdr:row>239</xdr:row>
      <xdr:rowOff>160020</xdr:rowOff>
    </xdr:to>
    <xdr:pic>
      <xdr:nvPicPr>
        <xdr:cNvPr id="2677" name="Control 240">
          <a:extLst>
            <a:ext uri="{FF2B5EF4-FFF2-40B4-BE49-F238E27FC236}">
              <a16:creationId xmlns:a16="http://schemas.microsoft.com/office/drawing/2014/main" id="{63A0EBE3-31A0-223A-BF7B-AE5B8C899CF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55573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240</xdr:row>
      <xdr:rowOff>0</xdr:rowOff>
    </xdr:from>
    <xdr:to>
      <xdr:col>0</xdr:col>
      <xdr:colOff>152400</xdr:colOff>
      <xdr:row>240</xdr:row>
      <xdr:rowOff>160020</xdr:rowOff>
    </xdr:to>
    <xdr:pic>
      <xdr:nvPicPr>
        <xdr:cNvPr id="2678" name="Control 241">
          <a:extLst>
            <a:ext uri="{FF2B5EF4-FFF2-40B4-BE49-F238E27FC236}">
              <a16:creationId xmlns:a16="http://schemas.microsoft.com/office/drawing/2014/main" id="{A970F612-0324-7A4C-E99D-5D9FC3FB73F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1135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152400</xdr:colOff>
      <xdr:row>241</xdr:row>
      <xdr:rowOff>160020</xdr:rowOff>
    </xdr:to>
    <xdr:pic>
      <xdr:nvPicPr>
        <xdr:cNvPr id="2679" name="Control 242">
          <a:extLst>
            <a:ext uri="{FF2B5EF4-FFF2-40B4-BE49-F238E27FC236}">
              <a16:creationId xmlns:a16="http://schemas.microsoft.com/office/drawing/2014/main" id="{45AFA8D5-8CFA-98D8-121B-2C6CD9D57F8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4869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152400</xdr:colOff>
      <xdr:row>242</xdr:row>
      <xdr:rowOff>160020</xdr:rowOff>
    </xdr:to>
    <xdr:pic>
      <xdr:nvPicPr>
        <xdr:cNvPr id="2680" name="Control 243">
          <a:extLst>
            <a:ext uri="{FF2B5EF4-FFF2-40B4-BE49-F238E27FC236}">
              <a16:creationId xmlns:a16="http://schemas.microsoft.com/office/drawing/2014/main" id="{AF1302ED-A0F3-4B25-4F21-F783125E147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860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152400</xdr:colOff>
      <xdr:row>243</xdr:row>
      <xdr:rowOff>160020</xdr:rowOff>
    </xdr:to>
    <xdr:pic>
      <xdr:nvPicPr>
        <xdr:cNvPr id="2681" name="Control 244">
          <a:extLst>
            <a:ext uri="{FF2B5EF4-FFF2-40B4-BE49-F238E27FC236}">
              <a16:creationId xmlns:a16="http://schemas.microsoft.com/office/drawing/2014/main" id="{B0E6DC15-8CA3-F38B-1504-EA9AE33F109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416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152400</xdr:colOff>
      <xdr:row>244</xdr:row>
      <xdr:rowOff>160020</xdr:rowOff>
    </xdr:to>
    <xdr:pic>
      <xdr:nvPicPr>
        <xdr:cNvPr id="2682" name="Control 245">
          <a:extLst>
            <a:ext uri="{FF2B5EF4-FFF2-40B4-BE49-F238E27FC236}">
              <a16:creationId xmlns:a16="http://schemas.microsoft.com/office/drawing/2014/main" id="{BAFBD548-19AC-6B3D-0155-CDF0C3EB47F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972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152400</xdr:colOff>
      <xdr:row>245</xdr:row>
      <xdr:rowOff>160020</xdr:rowOff>
    </xdr:to>
    <xdr:pic>
      <xdr:nvPicPr>
        <xdr:cNvPr id="2683" name="Control 246">
          <a:extLst>
            <a:ext uri="{FF2B5EF4-FFF2-40B4-BE49-F238E27FC236}">
              <a16:creationId xmlns:a16="http://schemas.microsoft.com/office/drawing/2014/main" id="{1A2347C5-AB60-4CF5-E53E-2EDFAB9BF1A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3462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152400</xdr:colOff>
      <xdr:row>246</xdr:row>
      <xdr:rowOff>160020</xdr:rowOff>
    </xdr:to>
    <xdr:pic>
      <xdr:nvPicPr>
        <xdr:cNvPr id="2684" name="Control 247">
          <a:extLst>
            <a:ext uri="{FF2B5EF4-FFF2-40B4-BE49-F238E27FC236}">
              <a16:creationId xmlns:a16="http://schemas.microsoft.com/office/drawing/2014/main" id="{FA407EB6-01FB-82D5-DB80-E1A1CB23D71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9024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152400</xdr:colOff>
      <xdr:row>247</xdr:row>
      <xdr:rowOff>160020</xdr:rowOff>
    </xdr:to>
    <xdr:pic>
      <xdr:nvPicPr>
        <xdr:cNvPr id="2685" name="Control 248">
          <a:extLst>
            <a:ext uri="{FF2B5EF4-FFF2-40B4-BE49-F238E27FC236}">
              <a16:creationId xmlns:a16="http://schemas.microsoft.com/office/drawing/2014/main" id="{C1999E75-2252-BA52-57AB-5D05117C198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94587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248</xdr:row>
      <xdr:rowOff>0</xdr:rowOff>
    </xdr:from>
    <xdr:to>
      <xdr:col>0</xdr:col>
      <xdr:colOff>152400</xdr:colOff>
      <xdr:row>248</xdr:row>
      <xdr:rowOff>160020</xdr:rowOff>
    </xdr:to>
    <xdr:pic>
      <xdr:nvPicPr>
        <xdr:cNvPr id="2686" name="Control 249">
          <a:extLst>
            <a:ext uri="{FF2B5EF4-FFF2-40B4-BE49-F238E27FC236}">
              <a16:creationId xmlns:a16="http://schemas.microsoft.com/office/drawing/2014/main" id="{0CC07CDA-0A9F-52C2-70C3-CC615DC6549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0150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152400</xdr:colOff>
      <xdr:row>249</xdr:row>
      <xdr:rowOff>160020</xdr:rowOff>
    </xdr:to>
    <xdr:pic>
      <xdr:nvPicPr>
        <xdr:cNvPr id="2687" name="Control 250">
          <a:extLst>
            <a:ext uri="{FF2B5EF4-FFF2-40B4-BE49-F238E27FC236}">
              <a16:creationId xmlns:a16="http://schemas.microsoft.com/office/drawing/2014/main" id="{C4F7D0B1-6AF0-E8A7-4A27-C943DA64E25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5712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152400</xdr:colOff>
      <xdr:row>250</xdr:row>
      <xdr:rowOff>160020</xdr:rowOff>
    </xdr:to>
    <xdr:pic>
      <xdr:nvPicPr>
        <xdr:cNvPr id="2688" name="Control 251">
          <a:extLst>
            <a:ext uri="{FF2B5EF4-FFF2-40B4-BE49-F238E27FC236}">
              <a16:creationId xmlns:a16="http://schemas.microsoft.com/office/drawing/2014/main" id="{8A08012A-855C-3CEA-53C4-D30461340E3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11275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152400</xdr:colOff>
      <xdr:row>251</xdr:row>
      <xdr:rowOff>160020</xdr:rowOff>
    </xdr:to>
    <xdr:pic>
      <xdr:nvPicPr>
        <xdr:cNvPr id="2689" name="Control 252">
          <a:extLst>
            <a:ext uri="{FF2B5EF4-FFF2-40B4-BE49-F238E27FC236}">
              <a16:creationId xmlns:a16="http://schemas.microsoft.com/office/drawing/2014/main" id="{A1987006-BF7B-30B8-4F5B-94DC9D564B5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16837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152400</xdr:colOff>
      <xdr:row>252</xdr:row>
      <xdr:rowOff>160020</xdr:rowOff>
    </xdr:to>
    <xdr:pic>
      <xdr:nvPicPr>
        <xdr:cNvPr id="2690" name="Control 253">
          <a:extLst>
            <a:ext uri="{FF2B5EF4-FFF2-40B4-BE49-F238E27FC236}">
              <a16:creationId xmlns:a16="http://schemas.microsoft.com/office/drawing/2014/main" id="{00FFCE7A-0DA5-5DF0-AB0F-CFC0C83B435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2400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253</xdr:row>
      <xdr:rowOff>0</xdr:rowOff>
    </xdr:from>
    <xdr:to>
      <xdr:col>0</xdr:col>
      <xdr:colOff>152400</xdr:colOff>
      <xdr:row>253</xdr:row>
      <xdr:rowOff>160020</xdr:rowOff>
    </xdr:to>
    <xdr:pic>
      <xdr:nvPicPr>
        <xdr:cNvPr id="2691" name="Control 254">
          <a:extLst>
            <a:ext uri="{FF2B5EF4-FFF2-40B4-BE49-F238E27FC236}">
              <a16:creationId xmlns:a16="http://schemas.microsoft.com/office/drawing/2014/main" id="{38127589-03F6-EB41-85F4-D0ABE331FE7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7963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254</xdr:row>
      <xdr:rowOff>0</xdr:rowOff>
    </xdr:from>
    <xdr:to>
      <xdr:col>0</xdr:col>
      <xdr:colOff>152400</xdr:colOff>
      <xdr:row>254</xdr:row>
      <xdr:rowOff>160020</xdr:rowOff>
    </xdr:to>
    <xdr:pic>
      <xdr:nvPicPr>
        <xdr:cNvPr id="2692" name="Control 255">
          <a:extLst>
            <a:ext uri="{FF2B5EF4-FFF2-40B4-BE49-F238E27FC236}">
              <a16:creationId xmlns:a16="http://schemas.microsoft.com/office/drawing/2014/main" id="{EAB30D3A-D6D7-0DE3-A41E-3F6163D7DCB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1696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152400</xdr:colOff>
      <xdr:row>255</xdr:row>
      <xdr:rowOff>160020</xdr:rowOff>
    </xdr:to>
    <xdr:pic>
      <xdr:nvPicPr>
        <xdr:cNvPr id="2693" name="Control 256">
          <a:extLst>
            <a:ext uri="{FF2B5EF4-FFF2-40B4-BE49-F238E27FC236}">
              <a16:creationId xmlns:a16="http://schemas.microsoft.com/office/drawing/2014/main" id="{80E8B216-4403-F5C2-6FA0-00CB7CD574F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5430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256</xdr:row>
      <xdr:rowOff>0</xdr:rowOff>
    </xdr:from>
    <xdr:to>
      <xdr:col>0</xdr:col>
      <xdr:colOff>152400</xdr:colOff>
      <xdr:row>256</xdr:row>
      <xdr:rowOff>160020</xdr:rowOff>
    </xdr:to>
    <xdr:pic>
      <xdr:nvPicPr>
        <xdr:cNvPr id="2694" name="Control 257">
          <a:extLst>
            <a:ext uri="{FF2B5EF4-FFF2-40B4-BE49-F238E27FC236}">
              <a16:creationId xmlns:a16="http://schemas.microsoft.com/office/drawing/2014/main" id="{341BEE58-C0D7-F84B-7891-6E12869F91E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9164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257</xdr:row>
      <xdr:rowOff>0</xdr:rowOff>
    </xdr:from>
    <xdr:to>
      <xdr:col>0</xdr:col>
      <xdr:colOff>152400</xdr:colOff>
      <xdr:row>257</xdr:row>
      <xdr:rowOff>160020</xdr:rowOff>
    </xdr:to>
    <xdr:pic>
      <xdr:nvPicPr>
        <xdr:cNvPr id="2695" name="Control 258">
          <a:extLst>
            <a:ext uri="{FF2B5EF4-FFF2-40B4-BE49-F238E27FC236}">
              <a16:creationId xmlns:a16="http://schemas.microsoft.com/office/drawing/2014/main" id="{C086E2DA-CBFB-207D-3815-0E342BBF3EE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42898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152400</xdr:colOff>
      <xdr:row>258</xdr:row>
      <xdr:rowOff>160020</xdr:rowOff>
    </xdr:to>
    <xdr:pic>
      <xdr:nvPicPr>
        <xdr:cNvPr id="2696" name="Control 259">
          <a:extLst>
            <a:ext uri="{FF2B5EF4-FFF2-40B4-BE49-F238E27FC236}">
              <a16:creationId xmlns:a16="http://schemas.microsoft.com/office/drawing/2014/main" id="{80F6FE7E-6F18-A77F-4C27-21E504679C1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46632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152400</xdr:colOff>
      <xdr:row>259</xdr:row>
      <xdr:rowOff>160020</xdr:rowOff>
    </xdr:to>
    <xdr:pic>
      <xdr:nvPicPr>
        <xdr:cNvPr id="2697" name="Control 260">
          <a:extLst>
            <a:ext uri="{FF2B5EF4-FFF2-40B4-BE49-F238E27FC236}">
              <a16:creationId xmlns:a16="http://schemas.microsoft.com/office/drawing/2014/main" id="{380474BD-E0FB-648E-BF7E-4376619B1A6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036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152400</xdr:colOff>
      <xdr:row>260</xdr:row>
      <xdr:rowOff>160020</xdr:rowOff>
    </xdr:to>
    <xdr:pic>
      <xdr:nvPicPr>
        <xdr:cNvPr id="2698" name="Control 261">
          <a:extLst>
            <a:ext uri="{FF2B5EF4-FFF2-40B4-BE49-F238E27FC236}">
              <a16:creationId xmlns:a16="http://schemas.microsoft.com/office/drawing/2014/main" id="{8CC6FFE6-B9B8-FE57-E8B8-3D2481930AF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592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152400</xdr:colOff>
      <xdr:row>261</xdr:row>
      <xdr:rowOff>160020</xdr:rowOff>
    </xdr:to>
    <xdr:pic>
      <xdr:nvPicPr>
        <xdr:cNvPr id="2699" name="Control 262">
          <a:extLst>
            <a:ext uri="{FF2B5EF4-FFF2-40B4-BE49-F238E27FC236}">
              <a16:creationId xmlns:a16="http://schemas.microsoft.com/office/drawing/2014/main" id="{B4D959BA-1611-0A7A-64D5-BBCAA1BEAEF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61491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262</xdr:row>
      <xdr:rowOff>0</xdr:rowOff>
    </xdr:from>
    <xdr:to>
      <xdr:col>0</xdr:col>
      <xdr:colOff>152400</xdr:colOff>
      <xdr:row>262</xdr:row>
      <xdr:rowOff>160020</xdr:rowOff>
    </xdr:to>
    <xdr:pic>
      <xdr:nvPicPr>
        <xdr:cNvPr id="2700" name="Control 263">
          <a:extLst>
            <a:ext uri="{FF2B5EF4-FFF2-40B4-BE49-F238E27FC236}">
              <a16:creationId xmlns:a16="http://schemas.microsoft.com/office/drawing/2014/main" id="{058C545F-F463-208B-24BE-85D29CF83A1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65224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152400</xdr:colOff>
      <xdr:row>263</xdr:row>
      <xdr:rowOff>160020</xdr:rowOff>
    </xdr:to>
    <xdr:pic>
      <xdr:nvPicPr>
        <xdr:cNvPr id="2701" name="Control 264">
          <a:extLst>
            <a:ext uri="{FF2B5EF4-FFF2-40B4-BE49-F238E27FC236}">
              <a16:creationId xmlns:a16="http://schemas.microsoft.com/office/drawing/2014/main" id="{CD280C3F-C32E-325C-E09E-5FE1D035634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787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152400</xdr:colOff>
      <xdr:row>264</xdr:row>
      <xdr:rowOff>160020</xdr:rowOff>
    </xdr:to>
    <xdr:pic>
      <xdr:nvPicPr>
        <xdr:cNvPr id="2702" name="Control 265">
          <a:extLst>
            <a:ext uri="{FF2B5EF4-FFF2-40B4-BE49-F238E27FC236}">
              <a16:creationId xmlns:a16="http://schemas.microsoft.com/office/drawing/2014/main" id="{1F2FD744-4030-C634-AF5E-352B1B662EF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4521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265</xdr:row>
      <xdr:rowOff>0</xdr:rowOff>
    </xdr:from>
    <xdr:to>
      <xdr:col>0</xdr:col>
      <xdr:colOff>152400</xdr:colOff>
      <xdr:row>265</xdr:row>
      <xdr:rowOff>160020</xdr:rowOff>
    </xdr:to>
    <xdr:pic>
      <xdr:nvPicPr>
        <xdr:cNvPr id="2703" name="Control 266">
          <a:extLst>
            <a:ext uri="{FF2B5EF4-FFF2-40B4-BE49-F238E27FC236}">
              <a16:creationId xmlns:a16="http://schemas.microsoft.com/office/drawing/2014/main" id="{BEB9AF40-1301-DCD9-4EA8-6FF256AB068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8255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152400</xdr:colOff>
      <xdr:row>266</xdr:row>
      <xdr:rowOff>160020</xdr:rowOff>
    </xdr:to>
    <xdr:pic>
      <xdr:nvPicPr>
        <xdr:cNvPr id="2704" name="Control 267">
          <a:extLst>
            <a:ext uri="{FF2B5EF4-FFF2-40B4-BE49-F238E27FC236}">
              <a16:creationId xmlns:a16="http://schemas.microsoft.com/office/drawing/2014/main" id="{6F40B0FD-2D4C-0107-05DC-3AA5D72B287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198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152400</xdr:colOff>
      <xdr:row>267</xdr:row>
      <xdr:rowOff>160020</xdr:rowOff>
    </xdr:to>
    <xdr:pic>
      <xdr:nvPicPr>
        <xdr:cNvPr id="2705" name="Control 268">
          <a:extLst>
            <a:ext uri="{FF2B5EF4-FFF2-40B4-BE49-F238E27FC236}">
              <a16:creationId xmlns:a16="http://schemas.microsoft.com/office/drawing/2014/main" id="{31710F13-187C-6DA9-A8E4-C12D251C5B3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755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152400</xdr:colOff>
      <xdr:row>267</xdr:row>
      <xdr:rowOff>160020</xdr:rowOff>
    </xdr:to>
    <xdr:pic>
      <xdr:nvPicPr>
        <xdr:cNvPr id="2706" name="Control 269">
          <a:extLst>
            <a:ext uri="{FF2B5EF4-FFF2-40B4-BE49-F238E27FC236}">
              <a16:creationId xmlns:a16="http://schemas.microsoft.com/office/drawing/2014/main" id="{3CF5A249-CC2D-E268-FAF2-F3B1C8A18E7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755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268</xdr:row>
      <xdr:rowOff>0</xdr:rowOff>
    </xdr:from>
    <xdr:to>
      <xdr:col>0</xdr:col>
      <xdr:colOff>152400</xdr:colOff>
      <xdr:row>268</xdr:row>
      <xdr:rowOff>160020</xdr:rowOff>
    </xdr:to>
    <xdr:pic>
      <xdr:nvPicPr>
        <xdr:cNvPr id="2707" name="Control 270">
          <a:extLst>
            <a:ext uri="{FF2B5EF4-FFF2-40B4-BE49-F238E27FC236}">
              <a16:creationId xmlns:a16="http://schemas.microsoft.com/office/drawing/2014/main" id="{2F4CFFE9-A97A-B31B-3379-DC048E3A211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1285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152400</xdr:colOff>
      <xdr:row>269</xdr:row>
      <xdr:rowOff>160020</xdr:rowOff>
    </xdr:to>
    <xdr:pic>
      <xdr:nvPicPr>
        <xdr:cNvPr id="2708" name="Control 271">
          <a:extLst>
            <a:ext uri="{FF2B5EF4-FFF2-40B4-BE49-F238E27FC236}">
              <a16:creationId xmlns:a16="http://schemas.microsoft.com/office/drawing/2014/main" id="{D4CA7752-429A-DFA6-263C-6B53C060709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5019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152400</xdr:colOff>
      <xdr:row>270</xdr:row>
      <xdr:rowOff>160020</xdr:rowOff>
    </xdr:to>
    <xdr:pic>
      <xdr:nvPicPr>
        <xdr:cNvPr id="2709" name="Control 272">
          <a:extLst>
            <a:ext uri="{FF2B5EF4-FFF2-40B4-BE49-F238E27FC236}">
              <a16:creationId xmlns:a16="http://schemas.microsoft.com/office/drawing/2014/main" id="{235770A1-ECBC-BD86-B187-A452A8FA01C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8752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271</xdr:row>
      <xdr:rowOff>0</xdr:rowOff>
    </xdr:from>
    <xdr:to>
      <xdr:col>0</xdr:col>
      <xdr:colOff>152400</xdr:colOff>
      <xdr:row>271</xdr:row>
      <xdr:rowOff>160020</xdr:rowOff>
    </xdr:to>
    <xdr:pic>
      <xdr:nvPicPr>
        <xdr:cNvPr id="2710" name="Control 273">
          <a:extLst>
            <a:ext uri="{FF2B5EF4-FFF2-40B4-BE49-F238E27FC236}">
              <a16:creationId xmlns:a16="http://schemas.microsoft.com/office/drawing/2014/main" id="{7CAF4F06-9943-926A-794A-80D1E402F47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2486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272</xdr:row>
      <xdr:rowOff>0</xdr:rowOff>
    </xdr:from>
    <xdr:to>
      <xdr:col>0</xdr:col>
      <xdr:colOff>152400</xdr:colOff>
      <xdr:row>272</xdr:row>
      <xdr:rowOff>160020</xdr:rowOff>
    </xdr:to>
    <xdr:pic>
      <xdr:nvPicPr>
        <xdr:cNvPr id="2711" name="Control 274">
          <a:extLst>
            <a:ext uri="{FF2B5EF4-FFF2-40B4-BE49-F238E27FC236}">
              <a16:creationId xmlns:a16="http://schemas.microsoft.com/office/drawing/2014/main" id="{19C0A5A8-12C7-95B8-53DE-E8E39836FBF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804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273</xdr:row>
      <xdr:rowOff>0</xdr:rowOff>
    </xdr:from>
    <xdr:to>
      <xdr:col>0</xdr:col>
      <xdr:colOff>152400</xdr:colOff>
      <xdr:row>273</xdr:row>
      <xdr:rowOff>160020</xdr:rowOff>
    </xdr:to>
    <xdr:pic>
      <xdr:nvPicPr>
        <xdr:cNvPr id="2712" name="Control 275">
          <a:extLst>
            <a:ext uri="{FF2B5EF4-FFF2-40B4-BE49-F238E27FC236}">
              <a16:creationId xmlns:a16="http://schemas.microsoft.com/office/drawing/2014/main" id="{97EBAF0E-D030-7AE1-63FD-6705CD7D038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11783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152400</xdr:colOff>
      <xdr:row>274</xdr:row>
      <xdr:rowOff>160020</xdr:rowOff>
    </xdr:to>
    <xdr:pic>
      <xdr:nvPicPr>
        <xdr:cNvPr id="2713" name="Control 276">
          <a:extLst>
            <a:ext uri="{FF2B5EF4-FFF2-40B4-BE49-F238E27FC236}">
              <a16:creationId xmlns:a16="http://schemas.microsoft.com/office/drawing/2014/main" id="{0EE13CD9-6338-C2CD-6C57-FDA814A0A18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17345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152400</xdr:colOff>
      <xdr:row>275</xdr:row>
      <xdr:rowOff>160020</xdr:rowOff>
    </xdr:to>
    <xdr:pic>
      <xdr:nvPicPr>
        <xdr:cNvPr id="2714" name="Control 277">
          <a:extLst>
            <a:ext uri="{FF2B5EF4-FFF2-40B4-BE49-F238E27FC236}">
              <a16:creationId xmlns:a16="http://schemas.microsoft.com/office/drawing/2014/main" id="{DDDF5381-ADA8-13C2-76E7-9BE76E4BE70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21079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152400</xdr:colOff>
      <xdr:row>276</xdr:row>
      <xdr:rowOff>160020</xdr:rowOff>
    </xdr:to>
    <xdr:pic>
      <xdr:nvPicPr>
        <xdr:cNvPr id="2715" name="Control 278">
          <a:extLst>
            <a:ext uri="{FF2B5EF4-FFF2-40B4-BE49-F238E27FC236}">
              <a16:creationId xmlns:a16="http://schemas.microsoft.com/office/drawing/2014/main" id="{8B8FA04C-C2B7-0C3A-C5AF-83955512073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2481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152400</xdr:colOff>
      <xdr:row>277</xdr:row>
      <xdr:rowOff>160020</xdr:rowOff>
    </xdr:to>
    <xdr:pic>
      <xdr:nvPicPr>
        <xdr:cNvPr id="2716" name="Control 279">
          <a:extLst>
            <a:ext uri="{FF2B5EF4-FFF2-40B4-BE49-F238E27FC236}">
              <a16:creationId xmlns:a16="http://schemas.microsoft.com/office/drawing/2014/main" id="{1BD74643-8B48-3496-4365-068859B8292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037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152400</xdr:colOff>
      <xdr:row>278</xdr:row>
      <xdr:rowOff>160020</xdr:rowOff>
    </xdr:to>
    <xdr:pic>
      <xdr:nvPicPr>
        <xdr:cNvPr id="2717" name="Control 280">
          <a:extLst>
            <a:ext uri="{FF2B5EF4-FFF2-40B4-BE49-F238E27FC236}">
              <a16:creationId xmlns:a16="http://schemas.microsoft.com/office/drawing/2014/main" id="{06D770EF-0AB5-D9CD-7A95-01C6CAC0683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593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152400</xdr:colOff>
      <xdr:row>279</xdr:row>
      <xdr:rowOff>160020</xdr:rowOff>
    </xdr:to>
    <xdr:pic>
      <xdr:nvPicPr>
        <xdr:cNvPr id="2718" name="Control 281">
          <a:extLst>
            <a:ext uri="{FF2B5EF4-FFF2-40B4-BE49-F238E27FC236}">
              <a16:creationId xmlns:a16="http://schemas.microsoft.com/office/drawing/2014/main" id="{A141FFC9-448E-D345-E4C0-11439A5E93E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41501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280</xdr:row>
      <xdr:rowOff>0</xdr:rowOff>
    </xdr:from>
    <xdr:to>
      <xdr:col>0</xdr:col>
      <xdr:colOff>152400</xdr:colOff>
      <xdr:row>280</xdr:row>
      <xdr:rowOff>160020</xdr:rowOff>
    </xdr:to>
    <xdr:pic>
      <xdr:nvPicPr>
        <xdr:cNvPr id="2719" name="Control 282">
          <a:extLst>
            <a:ext uri="{FF2B5EF4-FFF2-40B4-BE49-F238E27FC236}">
              <a16:creationId xmlns:a16="http://schemas.microsoft.com/office/drawing/2014/main" id="{86B476DA-F8C5-ED4C-44E0-2F8702F8F5B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45234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281</xdr:row>
      <xdr:rowOff>0</xdr:rowOff>
    </xdr:from>
    <xdr:to>
      <xdr:col>0</xdr:col>
      <xdr:colOff>152400</xdr:colOff>
      <xdr:row>281</xdr:row>
      <xdr:rowOff>160020</xdr:rowOff>
    </xdr:to>
    <xdr:pic>
      <xdr:nvPicPr>
        <xdr:cNvPr id="2720" name="Control 283">
          <a:extLst>
            <a:ext uri="{FF2B5EF4-FFF2-40B4-BE49-F238E27FC236}">
              <a16:creationId xmlns:a16="http://schemas.microsoft.com/office/drawing/2014/main" id="{46E52E10-B872-80A0-0E30-BCA73E47F2A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48968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282</xdr:row>
      <xdr:rowOff>0</xdr:rowOff>
    </xdr:from>
    <xdr:to>
      <xdr:col>0</xdr:col>
      <xdr:colOff>152400</xdr:colOff>
      <xdr:row>282</xdr:row>
      <xdr:rowOff>160020</xdr:rowOff>
    </xdr:to>
    <xdr:pic>
      <xdr:nvPicPr>
        <xdr:cNvPr id="2721" name="Control 284">
          <a:extLst>
            <a:ext uri="{FF2B5EF4-FFF2-40B4-BE49-F238E27FC236}">
              <a16:creationId xmlns:a16="http://schemas.microsoft.com/office/drawing/2014/main" id="{B5BE2908-2E60-5422-9AAB-3CBAC014BB8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2702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152400</xdr:colOff>
      <xdr:row>283</xdr:row>
      <xdr:rowOff>160020</xdr:rowOff>
    </xdr:to>
    <xdr:pic>
      <xdr:nvPicPr>
        <xdr:cNvPr id="2722" name="Control 285">
          <a:extLst>
            <a:ext uri="{FF2B5EF4-FFF2-40B4-BE49-F238E27FC236}">
              <a16:creationId xmlns:a16="http://schemas.microsoft.com/office/drawing/2014/main" id="{35623B25-BA2B-440E-220E-2534CB6CB37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6436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284</xdr:row>
      <xdr:rowOff>0</xdr:rowOff>
    </xdr:from>
    <xdr:to>
      <xdr:col>0</xdr:col>
      <xdr:colOff>152400</xdr:colOff>
      <xdr:row>284</xdr:row>
      <xdr:rowOff>160020</xdr:rowOff>
    </xdr:to>
    <xdr:pic>
      <xdr:nvPicPr>
        <xdr:cNvPr id="2723" name="Control 286">
          <a:extLst>
            <a:ext uri="{FF2B5EF4-FFF2-40B4-BE49-F238E27FC236}">
              <a16:creationId xmlns:a16="http://schemas.microsoft.com/office/drawing/2014/main" id="{12DD7920-9499-05D0-F68E-C0F1BBE23A7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6199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285</xdr:row>
      <xdr:rowOff>0</xdr:rowOff>
    </xdr:from>
    <xdr:to>
      <xdr:col>0</xdr:col>
      <xdr:colOff>152400</xdr:colOff>
      <xdr:row>285</xdr:row>
      <xdr:rowOff>160020</xdr:rowOff>
    </xdr:to>
    <xdr:pic>
      <xdr:nvPicPr>
        <xdr:cNvPr id="2724" name="Control 287">
          <a:extLst>
            <a:ext uri="{FF2B5EF4-FFF2-40B4-BE49-F238E27FC236}">
              <a16:creationId xmlns:a16="http://schemas.microsoft.com/office/drawing/2014/main" id="{0B2106F2-EA6B-5971-F47A-EED851241AC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6756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286</xdr:row>
      <xdr:rowOff>0</xdr:rowOff>
    </xdr:from>
    <xdr:to>
      <xdr:col>0</xdr:col>
      <xdr:colOff>152400</xdr:colOff>
      <xdr:row>286</xdr:row>
      <xdr:rowOff>160020</xdr:rowOff>
    </xdr:to>
    <xdr:pic>
      <xdr:nvPicPr>
        <xdr:cNvPr id="2725" name="Control 288">
          <a:extLst>
            <a:ext uri="{FF2B5EF4-FFF2-40B4-BE49-F238E27FC236}">
              <a16:creationId xmlns:a16="http://schemas.microsoft.com/office/drawing/2014/main" id="{3B20EBB0-2D69-8C37-D9CD-047B3CD05B4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295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152400</xdr:colOff>
      <xdr:row>287</xdr:row>
      <xdr:rowOff>160020</xdr:rowOff>
    </xdr:to>
    <xdr:pic>
      <xdr:nvPicPr>
        <xdr:cNvPr id="2726" name="Control 289">
          <a:extLst>
            <a:ext uri="{FF2B5EF4-FFF2-40B4-BE49-F238E27FC236}">
              <a16:creationId xmlns:a16="http://schemas.microsoft.com/office/drawing/2014/main" id="{596B9F64-B6AB-F903-15F3-F47AC80F7DE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6857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288</xdr:row>
      <xdr:rowOff>0</xdr:rowOff>
    </xdr:from>
    <xdr:to>
      <xdr:col>0</xdr:col>
      <xdr:colOff>152400</xdr:colOff>
      <xdr:row>288</xdr:row>
      <xdr:rowOff>160020</xdr:rowOff>
    </xdr:to>
    <xdr:pic>
      <xdr:nvPicPr>
        <xdr:cNvPr id="2727" name="Control 290">
          <a:extLst>
            <a:ext uri="{FF2B5EF4-FFF2-40B4-BE49-F238E27FC236}">
              <a16:creationId xmlns:a16="http://schemas.microsoft.com/office/drawing/2014/main" id="{F6C12B86-4795-6793-3CD7-87A11C0A08B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82420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152400</xdr:colOff>
      <xdr:row>289</xdr:row>
      <xdr:rowOff>160020</xdr:rowOff>
    </xdr:to>
    <xdr:pic>
      <xdr:nvPicPr>
        <xdr:cNvPr id="2728" name="Control 291">
          <a:extLst>
            <a:ext uri="{FF2B5EF4-FFF2-40B4-BE49-F238E27FC236}">
              <a16:creationId xmlns:a16="http://schemas.microsoft.com/office/drawing/2014/main" id="{994E1F16-DE2B-156D-9647-4413896D43A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87983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290</xdr:row>
      <xdr:rowOff>0</xdr:rowOff>
    </xdr:from>
    <xdr:to>
      <xdr:col>0</xdr:col>
      <xdr:colOff>152400</xdr:colOff>
      <xdr:row>290</xdr:row>
      <xdr:rowOff>160020</xdr:rowOff>
    </xdr:to>
    <xdr:pic>
      <xdr:nvPicPr>
        <xdr:cNvPr id="2729" name="Control 292">
          <a:extLst>
            <a:ext uri="{FF2B5EF4-FFF2-40B4-BE49-F238E27FC236}">
              <a16:creationId xmlns:a16="http://schemas.microsoft.com/office/drawing/2014/main" id="{FE4A5CC2-1BC0-31CE-4905-D83CD0700AA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93545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291</xdr:row>
      <xdr:rowOff>0</xdr:rowOff>
    </xdr:from>
    <xdr:to>
      <xdr:col>0</xdr:col>
      <xdr:colOff>152400</xdr:colOff>
      <xdr:row>291</xdr:row>
      <xdr:rowOff>160020</xdr:rowOff>
    </xdr:to>
    <xdr:pic>
      <xdr:nvPicPr>
        <xdr:cNvPr id="2730" name="Control 293">
          <a:extLst>
            <a:ext uri="{FF2B5EF4-FFF2-40B4-BE49-F238E27FC236}">
              <a16:creationId xmlns:a16="http://schemas.microsoft.com/office/drawing/2014/main" id="{31ECE7A9-73DA-0A06-D4E0-1FBF0B2CF41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99108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152400</xdr:colOff>
      <xdr:row>292</xdr:row>
      <xdr:rowOff>160020</xdr:rowOff>
    </xdr:to>
    <xdr:pic>
      <xdr:nvPicPr>
        <xdr:cNvPr id="2731" name="Control 294">
          <a:extLst>
            <a:ext uri="{FF2B5EF4-FFF2-40B4-BE49-F238E27FC236}">
              <a16:creationId xmlns:a16="http://schemas.microsoft.com/office/drawing/2014/main" id="{888FB919-D5AC-DF5F-F1D7-B7BBE016F1B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6499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293</xdr:row>
      <xdr:rowOff>0</xdr:rowOff>
    </xdr:from>
    <xdr:to>
      <xdr:col>0</xdr:col>
      <xdr:colOff>152400</xdr:colOff>
      <xdr:row>293</xdr:row>
      <xdr:rowOff>160020</xdr:rowOff>
    </xdr:to>
    <xdr:pic>
      <xdr:nvPicPr>
        <xdr:cNvPr id="2732" name="Control 295">
          <a:extLst>
            <a:ext uri="{FF2B5EF4-FFF2-40B4-BE49-F238E27FC236}">
              <a16:creationId xmlns:a16="http://schemas.microsoft.com/office/drawing/2014/main" id="{09D938C4-1003-D5C1-86CE-93719D45256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2062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294</xdr:row>
      <xdr:rowOff>0</xdr:rowOff>
    </xdr:from>
    <xdr:to>
      <xdr:col>0</xdr:col>
      <xdr:colOff>152400</xdr:colOff>
      <xdr:row>294</xdr:row>
      <xdr:rowOff>160020</xdr:rowOff>
    </xdr:to>
    <xdr:pic>
      <xdr:nvPicPr>
        <xdr:cNvPr id="2733" name="Control 296">
          <a:extLst>
            <a:ext uri="{FF2B5EF4-FFF2-40B4-BE49-F238E27FC236}">
              <a16:creationId xmlns:a16="http://schemas.microsoft.com/office/drawing/2014/main" id="{D82B504E-DB80-C27E-C9F0-F64152D28A5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5796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152400</xdr:colOff>
      <xdr:row>295</xdr:row>
      <xdr:rowOff>160020</xdr:rowOff>
    </xdr:to>
    <xdr:pic>
      <xdr:nvPicPr>
        <xdr:cNvPr id="2734" name="Control 297">
          <a:extLst>
            <a:ext uri="{FF2B5EF4-FFF2-40B4-BE49-F238E27FC236}">
              <a16:creationId xmlns:a16="http://schemas.microsoft.com/office/drawing/2014/main" id="{DE9FA651-1742-D93C-E1C1-FA729CFE0D6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9529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296</xdr:row>
      <xdr:rowOff>0</xdr:rowOff>
    </xdr:from>
    <xdr:to>
      <xdr:col>0</xdr:col>
      <xdr:colOff>152400</xdr:colOff>
      <xdr:row>296</xdr:row>
      <xdr:rowOff>160020</xdr:rowOff>
    </xdr:to>
    <xdr:pic>
      <xdr:nvPicPr>
        <xdr:cNvPr id="2735" name="Control 298">
          <a:extLst>
            <a:ext uri="{FF2B5EF4-FFF2-40B4-BE49-F238E27FC236}">
              <a16:creationId xmlns:a16="http://schemas.microsoft.com/office/drawing/2014/main" id="{D538BC34-C42E-5F9E-5976-B533386DC2C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326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297</xdr:row>
      <xdr:rowOff>0</xdr:rowOff>
    </xdr:from>
    <xdr:to>
      <xdr:col>0</xdr:col>
      <xdr:colOff>152400</xdr:colOff>
      <xdr:row>297</xdr:row>
      <xdr:rowOff>160020</xdr:rowOff>
    </xdr:to>
    <xdr:pic>
      <xdr:nvPicPr>
        <xdr:cNvPr id="2736" name="Control 299">
          <a:extLst>
            <a:ext uri="{FF2B5EF4-FFF2-40B4-BE49-F238E27FC236}">
              <a16:creationId xmlns:a16="http://schemas.microsoft.com/office/drawing/2014/main" id="{6DB30009-E372-6297-2427-2A5EFB82FB2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826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298</xdr:row>
      <xdr:rowOff>0</xdr:rowOff>
    </xdr:from>
    <xdr:to>
      <xdr:col>0</xdr:col>
      <xdr:colOff>152400</xdr:colOff>
      <xdr:row>298</xdr:row>
      <xdr:rowOff>160020</xdr:rowOff>
    </xdr:to>
    <xdr:pic>
      <xdr:nvPicPr>
        <xdr:cNvPr id="2737" name="Control 300">
          <a:extLst>
            <a:ext uri="{FF2B5EF4-FFF2-40B4-BE49-F238E27FC236}">
              <a16:creationId xmlns:a16="http://schemas.microsoft.com/office/drawing/2014/main" id="{D4613960-3F5B-B373-8538-2FDD08CC311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3438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299</xdr:row>
      <xdr:rowOff>0</xdr:rowOff>
    </xdr:from>
    <xdr:to>
      <xdr:col>0</xdr:col>
      <xdr:colOff>152400</xdr:colOff>
      <xdr:row>299</xdr:row>
      <xdr:rowOff>160020</xdr:rowOff>
    </xdr:to>
    <xdr:pic>
      <xdr:nvPicPr>
        <xdr:cNvPr id="2738" name="Control 301">
          <a:extLst>
            <a:ext uri="{FF2B5EF4-FFF2-40B4-BE49-F238E27FC236}">
              <a16:creationId xmlns:a16="http://schemas.microsoft.com/office/drawing/2014/main" id="{D5BAA224-B917-34CD-5D64-A43AB8B5268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38122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152400</xdr:colOff>
      <xdr:row>300</xdr:row>
      <xdr:rowOff>160020</xdr:rowOff>
    </xdr:to>
    <xdr:pic>
      <xdr:nvPicPr>
        <xdr:cNvPr id="2739" name="Control 302">
          <a:extLst>
            <a:ext uri="{FF2B5EF4-FFF2-40B4-BE49-F238E27FC236}">
              <a16:creationId xmlns:a16="http://schemas.microsoft.com/office/drawing/2014/main" id="{A64FCFBF-10EA-018E-2576-F8D1DFED199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41856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301</xdr:row>
      <xdr:rowOff>0</xdr:rowOff>
    </xdr:from>
    <xdr:to>
      <xdr:col>0</xdr:col>
      <xdr:colOff>152400</xdr:colOff>
      <xdr:row>301</xdr:row>
      <xdr:rowOff>160020</xdr:rowOff>
    </xdr:to>
    <xdr:pic>
      <xdr:nvPicPr>
        <xdr:cNvPr id="2740" name="Control 303">
          <a:extLst>
            <a:ext uri="{FF2B5EF4-FFF2-40B4-BE49-F238E27FC236}">
              <a16:creationId xmlns:a16="http://schemas.microsoft.com/office/drawing/2014/main" id="{BBC9A283-B96A-6179-F699-530610B5012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45590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302</xdr:row>
      <xdr:rowOff>0</xdr:rowOff>
    </xdr:from>
    <xdr:to>
      <xdr:col>0</xdr:col>
      <xdr:colOff>152400</xdr:colOff>
      <xdr:row>302</xdr:row>
      <xdr:rowOff>160020</xdr:rowOff>
    </xdr:to>
    <xdr:pic>
      <xdr:nvPicPr>
        <xdr:cNvPr id="2741" name="Control 304">
          <a:extLst>
            <a:ext uri="{FF2B5EF4-FFF2-40B4-BE49-F238E27FC236}">
              <a16:creationId xmlns:a16="http://schemas.microsoft.com/office/drawing/2014/main" id="{F358B37B-3D19-1EE5-EE43-90682C2F884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4932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152400</xdr:colOff>
      <xdr:row>303</xdr:row>
      <xdr:rowOff>160020</xdr:rowOff>
    </xdr:to>
    <xdr:pic>
      <xdr:nvPicPr>
        <xdr:cNvPr id="2742" name="Control 305">
          <a:extLst>
            <a:ext uri="{FF2B5EF4-FFF2-40B4-BE49-F238E27FC236}">
              <a16:creationId xmlns:a16="http://schemas.microsoft.com/office/drawing/2014/main" id="{3E0B234F-7E37-7D89-BDF4-15FFB6193B3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53057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304</xdr:row>
      <xdr:rowOff>0</xdr:rowOff>
    </xdr:from>
    <xdr:to>
      <xdr:col>0</xdr:col>
      <xdr:colOff>152400</xdr:colOff>
      <xdr:row>304</xdr:row>
      <xdr:rowOff>160020</xdr:rowOff>
    </xdr:to>
    <xdr:pic>
      <xdr:nvPicPr>
        <xdr:cNvPr id="2743" name="Control 306">
          <a:extLst>
            <a:ext uri="{FF2B5EF4-FFF2-40B4-BE49-F238E27FC236}">
              <a16:creationId xmlns:a16="http://schemas.microsoft.com/office/drawing/2014/main" id="{1C52DF7F-5A74-BF40-3376-D834DD7AFD8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58620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152400</xdr:colOff>
      <xdr:row>305</xdr:row>
      <xdr:rowOff>160020</xdr:rowOff>
    </xdr:to>
    <xdr:pic>
      <xdr:nvPicPr>
        <xdr:cNvPr id="2744" name="Control 307">
          <a:extLst>
            <a:ext uri="{FF2B5EF4-FFF2-40B4-BE49-F238E27FC236}">
              <a16:creationId xmlns:a16="http://schemas.microsoft.com/office/drawing/2014/main" id="{76883134-0355-3CB8-3B75-2C0B30805BF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2354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306</xdr:row>
      <xdr:rowOff>0</xdr:rowOff>
    </xdr:from>
    <xdr:to>
      <xdr:col>0</xdr:col>
      <xdr:colOff>152400</xdr:colOff>
      <xdr:row>306</xdr:row>
      <xdr:rowOff>160020</xdr:rowOff>
    </xdr:to>
    <xdr:pic>
      <xdr:nvPicPr>
        <xdr:cNvPr id="2745" name="Control 308">
          <a:extLst>
            <a:ext uri="{FF2B5EF4-FFF2-40B4-BE49-F238E27FC236}">
              <a16:creationId xmlns:a16="http://schemas.microsoft.com/office/drawing/2014/main" id="{B5B9E35B-53AE-D043-144F-2A8D2B911FD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9745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307</xdr:row>
      <xdr:rowOff>0</xdr:rowOff>
    </xdr:from>
    <xdr:to>
      <xdr:col>0</xdr:col>
      <xdr:colOff>152400</xdr:colOff>
      <xdr:row>307</xdr:row>
      <xdr:rowOff>160020</xdr:rowOff>
    </xdr:to>
    <xdr:pic>
      <xdr:nvPicPr>
        <xdr:cNvPr id="2746" name="Control 309">
          <a:extLst>
            <a:ext uri="{FF2B5EF4-FFF2-40B4-BE49-F238E27FC236}">
              <a16:creationId xmlns:a16="http://schemas.microsoft.com/office/drawing/2014/main" id="{D3E4ABA0-5397-F627-A13C-8BD5B36088E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7137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152400</xdr:colOff>
      <xdr:row>308</xdr:row>
      <xdr:rowOff>160020</xdr:rowOff>
    </xdr:to>
    <xdr:pic>
      <xdr:nvPicPr>
        <xdr:cNvPr id="2747" name="Control 310">
          <a:extLst>
            <a:ext uri="{FF2B5EF4-FFF2-40B4-BE49-F238E27FC236}">
              <a16:creationId xmlns:a16="http://schemas.microsoft.com/office/drawing/2014/main" id="{13F25DA5-52C9-1551-D3EB-E61F213A5D9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8452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309</xdr:row>
      <xdr:rowOff>0</xdr:rowOff>
    </xdr:from>
    <xdr:to>
      <xdr:col>0</xdr:col>
      <xdr:colOff>152400</xdr:colOff>
      <xdr:row>309</xdr:row>
      <xdr:rowOff>160020</xdr:rowOff>
    </xdr:to>
    <xdr:pic>
      <xdr:nvPicPr>
        <xdr:cNvPr id="2748" name="Control 311">
          <a:extLst>
            <a:ext uri="{FF2B5EF4-FFF2-40B4-BE49-F238E27FC236}">
              <a16:creationId xmlns:a16="http://schemas.microsoft.com/office/drawing/2014/main" id="{286EC6BC-882C-86C6-5DDE-B7965192226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1919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152400</xdr:colOff>
      <xdr:row>310</xdr:row>
      <xdr:rowOff>160020</xdr:rowOff>
    </xdr:to>
    <xdr:pic>
      <xdr:nvPicPr>
        <xdr:cNvPr id="2749" name="Control 312">
          <a:extLst>
            <a:ext uri="{FF2B5EF4-FFF2-40B4-BE49-F238E27FC236}">
              <a16:creationId xmlns:a16="http://schemas.microsoft.com/office/drawing/2014/main" id="{332101C7-BA66-031F-F18D-EDC955B606F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9311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311</xdr:row>
      <xdr:rowOff>0</xdr:rowOff>
    </xdr:from>
    <xdr:to>
      <xdr:col>0</xdr:col>
      <xdr:colOff>152400</xdr:colOff>
      <xdr:row>311</xdr:row>
      <xdr:rowOff>160020</xdr:rowOff>
    </xdr:to>
    <xdr:pic>
      <xdr:nvPicPr>
        <xdr:cNvPr id="2750" name="Control 313">
          <a:extLst>
            <a:ext uri="{FF2B5EF4-FFF2-40B4-BE49-F238E27FC236}">
              <a16:creationId xmlns:a16="http://schemas.microsoft.com/office/drawing/2014/main" id="{383B11BB-5812-70E4-1A57-3AEB491CBF1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06702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152400</xdr:colOff>
      <xdr:row>312</xdr:row>
      <xdr:rowOff>160020</xdr:rowOff>
    </xdr:to>
    <xdr:pic>
      <xdr:nvPicPr>
        <xdr:cNvPr id="2751" name="Control 314">
          <a:extLst>
            <a:ext uri="{FF2B5EF4-FFF2-40B4-BE49-F238E27FC236}">
              <a16:creationId xmlns:a16="http://schemas.microsoft.com/office/drawing/2014/main" id="{A213AE8C-68B1-F0D9-17E3-2119BCB2113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1409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313</xdr:row>
      <xdr:rowOff>0</xdr:rowOff>
    </xdr:from>
    <xdr:to>
      <xdr:col>0</xdr:col>
      <xdr:colOff>152400</xdr:colOff>
      <xdr:row>313</xdr:row>
      <xdr:rowOff>160020</xdr:rowOff>
    </xdr:to>
    <xdr:pic>
      <xdr:nvPicPr>
        <xdr:cNvPr id="2752" name="Control 315">
          <a:extLst>
            <a:ext uri="{FF2B5EF4-FFF2-40B4-BE49-F238E27FC236}">
              <a16:creationId xmlns:a16="http://schemas.microsoft.com/office/drawing/2014/main" id="{9F9A1F67-B6F5-57A9-4FC8-ACD4A503F59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148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314</xdr:row>
      <xdr:rowOff>0</xdr:rowOff>
    </xdr:from>
    <xdr:to>
      <xdr:col>0</xdr:col>
      <xdr:colOff>152400</xdr:colOff>
      <xdr:row>314</xdr:row>
      <xdr:rowOff>160020</xdr:rowOff>
    </xdr:to>
    <xdr:pic>
      <xdr:nvPicPr>
        <xdr:cNvPr id="2753" name="Control 316">
          <a:extLst>
            <a:ext uri="{FF2B5EF4-FFF2-40B4-BE49-F238E27FC236}">
              <a16:creationId xmlns:a16="http://schemas.microsoft.com/office/drawing/2014/main" id="{838DA1CB-819F-0E40-AFE5-49636ECF9C7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8876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152400</xdr:colOff>
      <xdr:row>315</xdr:row>
      <xdr:rowOff>160020</xdr:rowOff>
    </xdr:to>
    <xdr:pic>
      <xdr:nvPicPr>
        <xdr:cNvPr id="2754" name="Control 317">
          <a:extLst>
            <a:ext uri="{FF2B5EF4-FFF2-40B4-BE49-F238E27FC236}">
              <a16:creationId xmlns:a16="http://schemas.microsoft.com/office/drawing/2014/main" id="{9DB35A51-ED64-5C53-EAE2-97F2DAA80D0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36268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316</xdr:row>
      <xdr:rowOff>0</xdr:rowOff>
    </xdr:from>
    <xdr:to>
      <xdr:col>0</xdr:col>
      <xdr:colOff>152400</xdr:colOff>
      <xdr:row>316</xdr:row>
      <xdr:rowOff>160020</xdr:rowOff>
    </xdr:to>
    <xdr:pic>
      <xdr:nvPicPr>
        <xdr:cNvPr id="2755" name="Control 318">
          <a:extLst>
            <a:ext uri="{FF2B5EF4-FFF2-40B4-BE49-F238E27FC236}">
              <a16:creationId xmlns:a16="http://schemas.microsoft.com/office/drawing/2014/main" id="{775CF7D6-252D-951E-9E66-7F6CF5FDC05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3659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317</xdr:row>
      <xdr:rowOff>0</xdr:rowOff>
    </xdr:from>
    <xdr:to>
      <xdr:col>0</xdr:col>
      <xdr:colOff>152400</xdr:colOff>
      <xdr:row>317</xdr:row>
      <xdr:rowOff>160020</xdr:rowOff>
    </xdr:to>
    <xdr:pic>
      <xdr:nvPicPr>
        <xdr:cNvPr id="2756" name="Control 319">
          <a:extLst>
            <a:ext uri="{FF2B5EF4-FFF2-40B4-BE49-F238E27FC236}">
              <a16:creationId xmlns:a16="http://schemas.microsoft.com/office/drawing/2014/main" id="{74927AB5-D627-E1F6-3277-5798E654F87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51051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152400</xdr:colOff>
      <xdr:row>318</xdr:row>
      <xdr:rowOff>160020</xdr:rowOff>
    </xdr:to>
    <xdr:pic>
      <xdr:nvPicPr>
        <xdr:cNvPr id="2757" name="Control 320">
          <a:extLst>
            <a:ext uri="{FF2B5EF4-FFF2-40B4-BE49-F238E27FC236}">
              <a16:creationId xmlns:a16="http://schemas.microsoft.com/office/drawing/2014/main" id="{8DE7E5FD-E715-0BA8-25EE-FF160E882FC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58442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152400</xdr:colOff>
      <xdr:row>319</xdr:row>
      <xdr:rowOff>160020</xdr:rowOff>
    </xdr:to>
    <xdr:pic>
      <xdr:nvPicPr>
        <xdr:cNvPr id="2758" name="Control 321">
          <a:extLst>
            <a:ext uri="{FF2B5EF4-FFF2-40B4-BE49-F238E27FC236}">
              <a16:creationId xmlns:a16="http://schemas.microsoft.com/office/drawing/2014/main" id="{1FA42B59-1623-28C6-C192-2CB325B11F3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65833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320</xdr:row>
      <xdr:rowOff>0</xdr:rowOff>
    </xdr:from>
    <xdr:to>
      <xdr:col>0</xdr:col>
      <xdr:colOff>152400</xdr:colOff>
      <xdr:row>320</xdr:row>
      <xdr:rowOff>160020</xdr:rowOff>
    </xdr:to>
    <xdr:pic>
      <xdr:nvPicPr>
        <xdr:cNvPr id="2759" name="Control 322">
          <a:extLst>
            <a:ext uri="{FF2B5EF4-FFF2-40B4-BE49-F238E27FC236}">
              <a16:creationId xmlns:a16="http://schemas.microsoft.com/office/drawing/2014/main" id="{7A352F19-A0CB-407E-0CA5-2AF88E85932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3225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321</xdr:row>
      <xdr:rowOff>0</xdr:rowOff>
    </xdr:from>
    <xdr:to>
      <xdr:col>0</xdr:col>
      <xdr:colOff>152400</xdr:colOff>
      <xdr:row>321</xdr:row>
      <xdr:rowOff>160020</xdr:rowOff>
    </xdr:to>
    <xdr:pic>
      <xdr:nvPicPr>
        <xdr:cNvPr id="2760" name="Control 323">
          <a:extLst>
            <a:ext uri="{FF2B5EF4-FFF2-40B4-BE49-F238E27FC236}">
              <a16:creationId xmlns:a16="http://schemas.microsoft.com/office/drawing/2014/main" id="{4CD44FF2-4A75-9E30-5B55-6F132CEDB7F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0616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152400</xdr:colOff>
      <xdr:row>322</xdr:row>
      <xdr:rowOff>160020</xdr:rowOff>
    </xdr:to>
    <xdr:pic>
      <xdr:nvPicPr>
        <xdr:cNvPr id="2761" name="Control 324">
          <a:extLst>
            <a:ext uri="{FF2B5EF4-FFF2-40B4-BE49-F238E27FC236}">
              <a16:creationId xmlns:a16="http://schemas.microsoft.com/office/drawing/2014/main" id="{07D22013-4843-B06E-F550-B3B104F2E76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6179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152400</xdr:colOff>
      <xdr:row>323</xdr:row>
      <xdr:rowOff>160020</xdr:rowOff>
    </xdr:to>
    <xdr:pic>
      <xdr:nvPicPr>
        <xdr:cNvPr id="2762" name="Control 325">
          <a:extLst>
            <a:ext uri="{FF2B5EF4-FFF2-40B4-BE49-F238E27FC236}">
              <a16:creationId xmlns:a16="http://schemas.microsoft.com/office/drawing/2014/main" id="{658F2236-0A57-25D4-F1E8-43AD9CFA461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9913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324</xdr:row>
      <xdr:rowOff>0</xdr:rowOff>
    </xdr:from>
    <xdr:to>
      <xdr:col>0</xdr:col>
      <xdr:colOff>152400</xdr:colOff>
      <xdr:row>324</xdr:row>
      <xdr:rowOff>160020</xdr:rowOff>
    </xdr:to>
    <xdr:pic>
      <xdr:nvPicPr>
        <xdr:cNvPr id="2763" name="Control 326">
          <a:extLst>
            <a:ext uri="{FF2B5EF4-FFF2-40B4-BE49-F238E27FC236}">
              <a16:creationId xmlns:a16="http://schemas.microsoft.com/office/drawing/2014/main" id="{E6312176-E428-36EB-40AD-57724838CBD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97304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325</xdr:row>
      <xdr:rowOff>0</xdr:rowOff>
    </xdr:from>
    <xdr:to>
      <xdr:col>0</xdr:col>
      <xdr:colOff>152400</xdr:colOff>
      <xdr:row>325</xdr:row>
      <xdr:rowOff>160020</xdr:rowOff>
    </xdr:to>
    <xdr:pic>
      <xdr:nvPicPr>
        <xdr:cNvPr id="2764" name="Control 327">
          <a:extLst>
            <a:ext uri="{FF2B5EF4-FFF2-40B4-BE49-F238E27FC236}">
              <a16:creationId xmlns:a16="http://schemas.microsoft.com/office/drawing/2014/main" id="{D5A8B051-D1FC-7E89-4675-AD01BE8CF16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469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152400</xdr:colOff>
      <xdr:row>326</xdr:row>
      <xdr:rowOff>160020</xdr:rowOff>
    </xdr:to>
    <xdr:pic>
      <xdr:nvPicPr>
        <xdr:cNvPr id="2765" name="Control 328">
          <a:extLst>
            <a:ext uri="{FF2B5EF4-FFF2-40B4-BE49-F238E27FC236}">
              <a16:creationId xmlns:a16="http://schemas.microsoft.com/office/drawing/2014/main" id="{195EB30B-A083-97AC-04EB-798A2EFE8AA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8429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152400</xdr:colOff>
      <xdr:row>327</xdr:row>
      <xdr:rowOff>160020</xdr:rowOff>
    </xdr:to>
    <xdr:pic>
      <xdr:nvPicPr>
        <xdr:cNvPr id="2766" name="Control 329">
          <a:extLst>
            <a:ext uri="{FF2B5EF4-FFF2-40B4-BE49-F238E27FC236}">
              <a16:creationId xmlns:a16="http://schemas.microsoft.com/office/drawing/2014/main" id="{8FA12288-8DB7-1D26-4B65-162A59FF8F2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2163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152400</xdr:colOff>
      <xdr:row>328</xdr:row>
      <xdr:rowOff>160020</xdr:rowOff>
    </xdr:to>
    <xdr:pic>
      <xdr:nvPicPr>
        <xdr:cNvPr id="2767" name="Control 330">
          <a:extLst>
            <a:ext uri="{FF2B5EF4-FFF2-40B4-BE49-F238E27FC236}">
              <a16:creationId xmlns:a16="http://schemas.microsoft.com/office/drawing/2014/main" id="{FCA0032F-A8EB-6C46-68C4-54ED8B5170C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7726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329</xdr:row>
      <xdr:rowOff>0</xdr:rowOff>
    </xdr:from>
    <xdr:to>
      <xdr:col>0</xdr:col>
      <xdr:colOff>152400</xdr:colOff>
      <xdr:row>329</xdr:row>
      <xdr:rowOff>160020</xdr:rowOff>
    </xdr:to>
    <xdr:pic>
      <xdr:nvPicPr>
        <xdr:cNvPr id="2768" name="Control 331">
          <a:extLst>
            <a:ext uri="{FF2B5EF4-FFF2-40B4-BE49-F238E27FC236}">
              <a16:creationId xmlns:a16="http://schemas.microsoft.com/office/drawing/2014/main" id="{4B25DBE9-4781-1247-5EBD-16812F99854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288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330</xdr:row>
      <xdr:rowOff>0</xdr:rowOff>
    </xdr:from>
    <xdr:to>
      <xdr:col>0</xdr:col>
      <xdr:colOff>152400</xdr:colOff>
      <xdr:row>330</xdr:row>
      <xdr:rowOff>160020</xdr:rowOff>
    </xdr:to>
    <xdr:pic>
      <xdr:nvPicPr>
        <xdr:cNvPr id="2769" name="Control 332">
          <a:extLst>
            <a:ext uri="{FF2B5EF4-FFF2-40B4-BE49-F238E27FC236}">
              <a16:creationId xmlns:a16="http://schemas.microsoft.com/office/drawing/2014/main" id="{B54FB70A-F2DE-B6CC-84A6-E0C33BAD463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8851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152400</xdr:colOff>
      <xdr:row>331</xdr:row>
      <xdr:rowOff>160020</xdr:rowOff>
    </xdr:to>
    <xdr:pic>
      <xdr:nvPicPr>
        <xdr:cNvPr id="2770" name="Control 333">
          <a:extLst>
            <a:ext uri="{FF2B5EF4-FFF2-40B4-BE49-F238E27FC236}">
              <a16:creationId xmlns:a16="http://schemas.microsoft.com/office/drawing/2014/main" id="{FCDEFDC4-D60A-25D9-5F95-C3E52C3D92E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4413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152400</xdr:colOff>
      <xdr:row>332</xdr:row>
      <xdr:rowOff>160020</xdr:rowOff>
    </xdr:to>
    <xdr:pic>
      <xdr:nvPicPr>
        <xdr:cNvPr id="2771" name="Control 334">
          <a:extLst>
            <a:ext uri="{FF2B5EF4-FFF2-40B4-BE49-F238E27FC236}">
              <a16:creationId xmlns:a16="http://schemas.microsoft.com/office/drawing/2014/main" id="{807A9FC1-B43E-4C72-83A9-C99C361C6BE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9976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152400</xdr:colOff>
      <xdr:row>333</xdr:row>
      <xdr:rowOff>160020</xdr:rowOff>
    </xdr:to>
    <xdr:pic>
      <xdr:nvPicPr>
        <xdr:cNvPr id="2772" name="Control 335">
          <a:extLst>
            <a:ext uri="{FF2B5EF4-FFF2-40B4-BE49-F238E27FC236}">
              <a16:creationId xmlns:a16="http://schemas.microsoft.com/office/drawing/2014/main" id="{EA76E572-39FE-6400-7F78-C4F180E1387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43710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334</xdr:row>
      <xdr:rowOff>0</xdr:rowOff>
    </xdr:from>
    <xdr:to>
      <xdr:col>0</xdr:col>
      <xdr:colOff>152400</xdr:colOff>
      <xdr:row>334</xdr:row>
      <xdr:rowOff>160020</xdr:rowOff>
    </xdr:to>
    <xdr:pic>
      <xdr:nvPicPr>
        <xdr:cNvPr id="2773" name="Control 336">
          <a:extLst>
            <a:ext uri="{FF2B5EF4-FFF2-40B4-BE49-F238E27FC236}">
              <a16:creationId xmlns:a16="http://schemas.microsoft.com/office/drawing/2014/main" id="{62C8CA2A-624E-1A5E-C046-B2ABA93D807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49272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335</xdr:row>
      <xdr:rowOff>0</xdr:rowOff>
    </xdr:from>
    <xdr:to>
      <xdr:col>0</xdr:col>
      <xdr:colOff>152400</xdr:colOff>
      <xdr:row>335</xdr:row>
      <xdr:rowOff>160020</xdr:rowOff>
    </xdr:to>
    <xdr:pic>
      <xdr:nvPicPr>
        <xdr:cNvPr id="2774" name="Control 337">
          <a:extLst>
            <a:ext uri="{FF2B5EF4-FFF2-40B4-BE49-F238E27FC236}">
              <a16:creationId xmlns:a16="http://schemas.microsoft.com/office/drawing/2014/main" id="{B16A00CD-3A46-5A29-455D-31A64EFF9AD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4835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336</xdr:row>
      <xdr:rowOff>0</xdr:rowOff>
    </xdr:from>
    <xdr:to>
      <xdr:col>0</xdr:col>
      <xdr:colOff>152400</xdr:colOff>
      <xdr:row>336</xdr:row>
      <xdr:rowOff>160020</xdr:rowOff>
    </xdr:to>
    <xdr:pic>
      <xdr:nvPicPr>
        <xdr:cNvPr id="2775" name="Control 338">
          <a:extLst>
            <a:ext uri="{FF2B5EF4-FFF2-40B4-BE49-F238E27FC236}">
              <a16:creationId xmlns:a16="http://schemas.microsoft.com/office/drawing/2014/main" id="{5E648BA8-41FA-0032-E36B-5B8D584F2DD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0398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152400</xdr:colOff>
      <xdr:row>337</xdr:row>
      <xdr:rowOff>160020</xdr:rowOff>
    </xdr:to>
    <xdr:pic>
      <xdr:nvPicPr>
        <xdr:cNvPr id="2776" name="Control 339">
          <a:extLst>
            <a:ext uri="{FF2B5EF4-FFF2-40B4-BE49-F238E27FC236}">
              <a16:creationId xmlns:a16="http://schemas.microsoft.com/office/drawing/2014/main" id="{9769404C-7810-2D3B-95B7-B4647B4E06F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5960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152400</xdr:colOff>
      <xdr:row>338</xdr:row>
      <xdr:rowOff>160020</xdr:rowOff>
    </xdr:to>
    <xdr:pic>
      <xdr:nvPicPr>
        <xdr:cNvPr id="2777" name="Control 340">
          <a:extLst>
            <a:ext uri="{FF2B5EF4-FFF2-40B4-BE49-F238E27FC236}">
              <a16:creationId xmlns:a16="http://schemas.microsoft.com/office/drawing/2014/main" id="{B5C35257-F1A8-32EC-7D97-2C77EC859FE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9694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339</xdr:row>
      <xdr:rowOff>0</xdr:rowOff>
    </xdr:from>
    <xdr:to>
      <xdr:col>0</xdr:col>
      <xdr:colOff>152400</xdr:colOff>
      <xdr:row>339</xdr:row>
      <xdr:rowOff>160020</xdr:rowOff>
    </xdr:to>
    <xdr:pic>
      <xdr:nvPicPr>
        <xdr:cNvPr id="2778" name="Control 341">
          <a:extLst>
            <a:ext uri="{FF2B5EF4-FFF2-40B4-BE49-F238E27FC236}">
              <a16:creationId xmlns:a16="http://schemas.microsoft.com/office/drawing/2014/main" id="{CC1609CF-3CE6-4986-952A-863DCCEA7CF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708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152400</xdr:colOff>
      <xdr:row>340</xdr:row>
      <xdr:rowOff>160020</xdr:rowOff>
    </xdr:to>
    <xdr:pic>
      <xdr:nvPicPr>
        <xdr:cNvPr id="2779" name="Control 342">
          <a:extLst>
            <a:ext uri="{FF2B5EF4-FFF2-40B4-BE49-F238E27FC236}">
              <a16:creationId xmlns:a16="http://schemas.microsoft.com/office/drawing/2014/main" id="{4EC0BB3A-A062-D9B2-623B-51BEDA55330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82648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341</xdr:row>
      <xdr:rowOff>0</xdr:rowOff>
    </xdr:from>
    <xdr:to>
      <xdr:col>0</xdr:col>
      <xdr:colOff>152400</xdr:colOff>
      <xdr:row>341</xdr:row>
      <xdr:rowOff>160020</xdr:rowOff>
    </xdr:to>
    <xdr:pic>
      <xdr:nvPicPr>
        <xdr:cNvPr id="2780" name="Control 343">
          <a:extLst>
            <a:ext uri="{FF2B5EF4-FFF2-40B4-BE49-F238E27FC236}">
              <a16:creationId xmlns:a16="http://schemas.microsoft.com/office/drawing/2014/main" id="{80FC71BB-1191-DE02-C2EA-1A126A5745F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88211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342</xdr:row>
      <xdr:rowOff>0</xdr:rowOff>
    </xdr:from>
    <xdr:to>
      <xdr:col>0</xdr:col>
      <xdr:colOff>152400</xdr:colOff>
      <xdr:row>342</xdr:row>
      <xdr:rowOff>160020</xdr:rowOff>
    </xdr:to>
    <xdr:pic>
      <xdr:nvPicPr>
        <xdr:cNvPr id="2781" name="Control 344">
          <a:extLst>
            <a:ext uri="{FF2B5EF4-FFF2-40B4-BE49-F238E27FC236}">
              <a16:creationId xmlns:a16="http://schemas.microsoft.com/office/drawing/2014/main" id="{433995B5-5FCC-CFD8-1CE1-8A143730AD8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93773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152400</xdr:colOff>
      <xdr:row>343</xdr:row>
      <xdr:rowOff>160020</xdr:rowOff>
    </xdr:to>
    <xdr:pic>
      <xdr:nvPicPr>
        <xdr:cNvPr id="2782" name="Control 345">
          <a:extLst>
            <a:ext uri="{FF2B5EF4-FFF2-40B4-BE49-F238E27FC236}">
              <a16:creationId xmlns:a16="http://schemas.microsoft.com/office/drawing/2014/main" id="{60E78CC4-8B90-81CB-9F2B-15770E8CF21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99336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344</xdr:row>
      <xdr:rowOff>0</xdr:rowOff>
    </xdr:from>
    <xdr:to>
      <xdr:col>0</xdr:col>
      <xdr:colOff>152400</xdr:colOff>
      <xdr:row>344</xdr:row>
      <xdr:rowOff>160020</xdr:rowOff>
    </xdr:to>
    <xdr:pic>
      <xdr:nvPicPr>
        <xdr:cNvPr id="2783" name="Control 346">
          <a:extLst>
            <a:ext uri="{FF2B5EF4-FFF2-40B4-BE49-F238E27FC236}">
              <a16:creationId xmlns:a16="http://schemas.microsoft.com/office/drawing/2014/main" id="{BE71C9CF-5960-D306-B514-35450C31562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04898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345</xdr:row>
      <xdr:rowOff>0</xdr:rowOff>
    </xdr:from>
    <xdr:to>
      <xdr:col>0</xdr:col>
      <xdr:colOff>152400</xdr:colOff>
      <xdr:row>345</xdr:row>
      <xdr:rowOff>160020</xdr:rowOff>
    </xdr:to>
    <xdr:pic>
      <xdr:nvPicPr>
        <xdr:cNvPr id="2784" name="Control 347">
          <a:extLst>
            <a:ext uri="{FF2B5EF4-FFF2-40B4-BE49-F238E27FC236}">
              <a16:creationId xmlns:a16="http://schemas.microsoft.com/office/drawing/2014/main" id="{DF244094-B066-8E39-EEFC-5442BA1ABCD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046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346</xdr:row>
      <xdr:rowOff>0</xdr:rowOff>
    </xdr:from>
    <xdr:to>
      <xdr:col>0</xdr:col>
      <xdr:colOff>152400</xdr:colOff>
      <xdr:row>346</xdr:row>
      <xdr:rowOff>160020</xdr:rowOff>
    </xdr:to>
    <xdr:pic>
      <xdr:nvPicPr>
        <xdr:cNvPr id="2785" name="Control 348">
          <a:extLst>
            <a:ext uri="{FF2B5EF4-FFF2-40B4-BE49-F238E27FC236}">
              <a16:creationId xmlns:a16="http://schemas.microsoft.com/office/drawing/2014/main" id="{7B9EA24D-9EC2-D52E-E787-C94D157AED9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602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347</xdr:row>
      <xdr:rowOff>0</xdr:rowOff>
    </xdr:from>
    <xdr:to>
      <xdr:col>0</xdr:col>
      <xdr:colOff>152400</xdr:colOff>
      <xdr:row>347</xdr:row>
      <xdr:rowOff>160020</xdr:rowOff>
    </xdr:to>
    <xdr:pic>
      <xdr:nvPicPr>
        <xdr:cNvPr id="2786" name="Control 349">
          <a:extLst>
            <a:ext uri="{FF2B5EF4-FFF2-40B4-BE49-F238E27FC236}">
              <a16:creationId xmlns:a16="http://schemas.microsoft.com/office/drawing/2014/main" id="{F9F07F4C-FB44-C9A4-AE2C-A2CEF517273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21586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152400</xdr:colOff>
      <xdr:row>348</xdr:row>
      <xdr:rowOff>160020</xdr:rowOff>
    </xdr:to>
    <xdr:pic>
      <xdr:nvPicPr>
        <xdr:cNvPr id="2787" name="Control 350">
          <a:extLst>
            <a:ext uri="{FF2B5EF4-FFF2-40B4-BE49-F238E27FC236}">
              <a16:creationId xmlns:a16="http://schemas.microsoft.com/office/drawing/2014/main" id="{B692E3C1-74D1-1708-D9B7-9E9E8880963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25320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349</xdr:row>
      <xdr:rowOff>0</xdr:rowOff>
    </xdr:from>
    <xdr:to>
      <xdr:col>0</xdr:col>
      <xdr:colOff>152400</xdr:colOff>
      <xdr:row>349</xdr:row>
      <xdr:rowOff>160020</xdr:rowOff>
    </xdr:to>
    <xdr:pic>
      <xdr:nvPicPr>
        <xdr:cNvPr id="2788" name="Control 351">
          <a:extLst>
            <a:ext uri="{FF2B5EF4-FFF2-40B4-BE49-F238E27FC236}">
              <a16:creationId xmlns:a16="http://schemas.microsoft.com/office/drawing/2014/main" id="{D04580EC-0B27-27EE-4627-EB1FFF26155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4540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350</xdr:row>
      <xdr:rowOff>0</xdr:rowOff>
    </xdr:from>
    <xdr:to>
      <xdr:col>0</xdr:col>
      <xdr:colOff>152400</xdr:colOff>
      <xdr:row>350</xdr:row>
      <xdr:rowOff>160020</xdr:rowOff>
    </xdr:to>
    <xdr:pic>
      <xdr:nvPicPr>
        <xdr:cNvPr id="2789" name="Control 352">
          <a:extLst>
            <a:ext uri="{FF2B5EF4-FFF2-40B4-BE49-F238E27FC236}">
              <a16:creationId xmlns:a16="http://schemas.microsoft.com/office/drawing/2014/main" id="{5764AD70-F76D-1DFA-B26B-1AB4A8FB77A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010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351</xdr:row>
      <xdr:rowOff>0</xdr:rowOff>
    </xdr:from>
    <xdr:to>
      <xdr:col>0</xdr:col>
      <xdr:colOff>152400</xdr:colOff>
      <xdr:row>351</xdr:row>
      <xdr:rowOff>160020</xdr:rowOff>
    </xdr:to>
    <xdr:pic>
      <xdr:nvPicPr>
        <xdr:cNvPr id="2790" name="Control 353">
          <a:extLst>
            <a:ext uri="{FF2B5EF4-FFF2-40B4-BE49-F238E27FC236}">
              <a16:creationId xmlns:a16="http://schemas.microsoft.com/office/drawing/2014/main" id="{A8F9B58C-3CEB-A4C6-6553-7C28D743C73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566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352</xdr:row>
      <xdr:rowOff>0</xdr:rowOff>
    </xdr:from>
    <xdr:to>
      <xdr:col>0</xdr:col>
      <xdr:colOff>152400</xdr:colOff>
      <xdr:row>352</xdr:row>
      <xdr:rowOff>160020</xdr:rowOff>
    </xdr:to>
    <xdr:pic>
      <xdr:nvPicPr>
        <xdr:cNvPr id="2791" name="Control 354">
          <a:extLst>
            <a:ext uri="{FF2B5EF4-FFF2-40B4-BE49-F238E27FC236}">
              <a16:creationId xmlns:a16="http://schemas.microsoft.com/office/drawing/2014/main" id="{7DF720FB-8C61-CE9B-9DFF-12F24410B54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9399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353</xdr:row>
      <xdr:rowOff>0</xdr:rowOff>
    </xdr:from>
    <xdr:to>
      <xdr:col>0</xdr:col>
      <xdr:colOff>152400</xdr:colOff>
      <xdr:row>353</xdr:row>
      <xdr:rowOff>160020</xdr:rowOff>
    </xdr:to>
    <xdr:pic>
      <xdr:nvPicPr>
        <xdr:cNvPr id="2792" name="Control 355">
          <a:extLst>
            <a:ext uri="{FF2B5EF4-FFF2-40B4-BE49-F238E27FC236}">
              <a16:creationId xmlns:a16="http://schemas.microsoft.com/office/drawing/2014/main" id="{2724E9BD-FD7E-E2FD-D1DC-DC82FA1E3AE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6791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152400</xdr:colOff>
      <xdr:row>354</xdr:row>
      <xdr:rowOff>160020</xdr:rowOff>
    </xdr:to>
    <xdr:pic>
      <xdr:nvPicPr>
        <xdr:cNvPr id="2793" name="Control 356">
          <a:extLst>
            <a:ext uri="{FF2B5EF4-FFF2-40B4-BE49-F238E27FC236}">
              <a16:creationId xmlns:a16="http://schemas.microsoft.com/office/drawing/2014/main" id="{A5FC829E-3AA9-A981-AE9C-3F20DFF7DF3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60524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355</xdr:row>
      <xdr:rowOff>0</xdr:rowOff>
    </xdr:from>
    <xdr:to>
      <xdr:col>0</xdr:col>
      <xdr:colOff>152400</xdr:colOff>
      <xdr:row>355</xdr:row>
      <xdr:rowOff>160020</xdr:rowOff>
    </xdr:to>
    <xdr:pic>
      <xdr:nvPicPr>
        <xdr:cNvPr id="2794" name="Control 357">
          <a:extLst>
            <a:ext uri="{FF2B5EF4-FFF2-40B4-BE49-F238E27FC236}">
              <a16:creationId xmlns:a16="http://schemas.microsoft.com/office/drawing/2014/main" id="{A082D331-F86D-F52C-BF3C-AD558A155F1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64258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356</xdr:row>
      <xdr:rowOff>0</xdr:rowOff>
    </xdr:from>
    <xdr:to>
      <xdr:col>0</xdr:col>
      <xdr:colOff>152400</xdr:colOff>
      <xdr:row>356</xdr:row>
      <xdr:rowOff>160020</xdr:rowOff>
    </xdr:to>
    <xdr:pic>
      <xdr:nvPicPr>
        <xdr:cNvPr id="2795" name="Control 358">
          <a:extLst>
            <a:ext uri="{FF2B5EF4-FFF2-40B4-BE49-F238E27FC236}">
              <a16:creationId xmlns:a16="http://schemas.microsoft.com/office/drawing/2014/main" id="{775F08A8-4F74-9FED-3C35-921DF854388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67992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152400</xdr:colOff>
      <xdr:row>357</xdr:row>
      <xdr:rowOff>160020</xdr:rowOff>
    </xdr:to>
    <xdr:pic>
      <xdr:nvPicPr>
        <xdr:cNvPr id="2796" name="Control 359">
          <a:extLst>
            <a:ext uri="{FF2B5EF4-FFF2-40B4-BE49-F238E27FC236}">
              <a16:creationId xmlns:a16="http://schemas.microsoft.com/office/drawing/2014/main" id="{30DC9D09-9A1B-C259-0F30-893D1991084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73555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358</xdr:row>
      <xdr:rowOff>0</xdr:rowOff>
    </xdr:from>
    <xdr:to>
      <xdr:col>0</xdr:col>
      <xdr:colOff>152400</xdr:colOff>
      <xdr:row>358</xdr:row>
      <xdr:rowOff>160020</xdr:rowOff>
    </xdr:to>
    <xdr:pic>
      <xdr:nvPicPr>
        <xdr:cNvPr id="2797" name="Control 360">
          <a:extLst>
            <a:ext uri="{FF2B5EF4-FFF2-40B4-BE49-F238E27FC236}">
              <a16:creationId xmlns:a16="http://schemas.microsoft.com/office/drawing/2014/main" id="{A942FE3B-4DF8-9633-5E72-66861EBFA19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79117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359</xdr:row>
      <xdr:rowOff>0</xdr:rowOff>
    </xdr:from>
    <xdr:to>
      <xdr:col>0</xdr:col>
      <xdr:colOff>152400</xdr:colOff>
      <xdr:row>359</xdr:row>
      <xdr:rowOff>160020</xdr:rowOff>
    </xdr:to>
    <xdr:pic>
      <xdr:nvPicPr>
        <xdr:cNvPr id="2798" name="Control 361">
          <a:extLst>
            <a:ext uri="{FF2B5EF4-FFF2-40B4-BE49-F238E27FC236}">
              <a16:creationId xmlns:a16="http://schemas.microsoft.com/office/drawing/2014/main" id="{36146667-D8D6-DF91-61BA-070020720F3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82851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360</xdr:row>
      <xdr:rowOff>0</xdr:rowOff>
    </xdr:from>
    <xdr:to>
      <xdr:col>0</xdr:col>
      <xdr:colOff>152400</xdr:colOff>
      <xdr:row>360</xdr:row>
      <xdr:rowOff>160020</xdr:rowOff>
    </xdr:to>
    <xdr:pic>
      <xdr:nvPicPr>
        <xdr:cNvPr id="2799" name="Control 362">
          <a:extLst>
            <a:ext uri="{FF2B5EF4-FFF2-40B4-BE49-F238E27FC236}">
              <a16:creationId xmlns:a16="http://schemas.microsoft.com/office/drawing/2014/main" id="{646BD542-5516-A088-4D09-EFB4B04C8AD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88414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361</xdr:row>
      <xdr:rowOff>0</xdr:rowOff>
    </xdr:from>
    <xdr:to>
      <xdr:col>0</xdr:col>
      <xdr:colOff>152400</xdr:colOff>
      <xdr:row>361</xdr:row>
      <xdr:rowOff>160020</xdr:rowOff>
    </xdr:to>
    <xdr:pic>
      <xdr:nvPicPr>
        <xdr:cNvPr id="2800" name="Control 363">
          <a:extLst>
            <a:ext uri="{FF2B5EF4-FFF2-40B4-BE49-F238E27FC236}">
              <a16:creationId xmlns:a16="http://schemas.microsoft.com/office/drawing/2014/main" id="{399B4620-88FF-3A61-4D4E-A5E34599526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3976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152400</xdr:colOff>
      <xdr:row>362</xdr:row>
      <xdr:rowOff>160020</xdr:rowOff>
    </xdr:to>
    <xdr:pic>
      <xdr:nvPicPr>
        <xdr:cNvPr id="2801" name="Control 364">
          <a:extLst>
            <a:ext uri="{FF2B5EF4-FFF2-40B4-BE49-F238E27FC236}">
              <a16:creationId xmlns:a16="http://schemas.microsoft.com/office/drawing/2014/main" id="{9E46A052-3670-7C20-1E1D-D505F3E23EB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7710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152400</xdr:colOff>
      <xdr:row>363</xdr:row>
      <xdr:rowOff>160020</xdr:rowOff>
    </xdr:to>
    <xdr:pic>
      <xdr:nvPicPr>
        <xdr:cNvPr id="2802" name="Control 365">
          <a:extLst>
            <a:ext uri="{FF2B5EF4-FFF2-40B4-BE49-F238E27FC236}">
              <a16:creationId xmlns:a16="http://schemas.microsoft.com/office/drawing/2014/main" id="{DC0AD1AA-1D12-45F6-81D0-7EC9E55608E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1444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364</xdr:row>
      <xdr:rowOff>0</xdr:rowOff>
    </xdr:from>
    <xdr:to>
      <xdr:col>0</xdr:col>
      <xdr:colOff>152400</xdr:colOff>
      <xdr:row>364</xdr:row>
      <xdr:rowOff>160020</xdr:rowOff>
    </xdr:to>
    <xdr:pic>
      <xdr:nvPicPr>
        <xdr:cNvPr id="2803" name="Control 366">
          <a:extLst>
            <a:ext uri="{FF2B5EF4-FFF2-40B4-BE49-F238E27FC236}">
              <a16:creationId xmlns:a16="http://schemas.microsoft.com/office/drawing/2014/main" id="{70E87F4A-07FF-C8FD-2172-84FED58826B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51780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365</xdr:row>
      <xdr:rowOff>0</xdr:rowOff>
    </xdr:from>
    <xdr:to>
      <xdr:col>0</xdr:col>
      <xdr:colOff>152400</xdr:colOff>
      <xdr:row>365</xdr:row>
      <xdr:rowOff>160020</xdr:rowOff>
    </xdr:to>
    <xdr:pic>
      <xdr:nvPicPr>
        <xdr:cNvPr id="2804" name="Control 367">
          <a:extLst>
            <a:ext uri="{FF2B5EF4-FFF2-40B4-BE49-F238E27FC236}">
              <a16:creationId xmlns:a16="http://schemas.microsoft.com/office/drawing/2014/main" id="{311E1DA8-A07D-F999-475C-2D498CFED30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8911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366</xdr:row>
      <xdr:rowOff>0</xdr:rowOff>
    </xdr:from>
    <xdr:to>
      <xdr:col>0</xdr:col>
      <xdr:colOff>152400</xdr:colOff>
      <xdr:row>366</xdr:row>
      <xdr:rowOff>160020</xdr:rowOff>
    </xdr:to>
    <xdr:pic>
      <xdr:nvPicPr>
        <xdr:cNvPr id="2805" name="Control 368">
          <a:extLst>
            <a:ext uri="{FF2B5EF4-FFF2-40B4-BE49-F238E27FC236}">
              <a16:creationId xmlns:a16="http://schemas.microsoft.com/office/drawing/2014/main" id="{7ADB323E-C02C-33FC-8F6C-4B928F0E0C3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126456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367</xdr:row>
      <xdr:rowOff>0</xdr:rowOff>
    </xdr:from>
    <xdr:to>
      <xdr:col>0</xdr:col>
      <xdr:colOff>152400</xdr:colOff>
      <xdr:row>367</xdr:row>
      <xdr:rowOff>160020</xdr:rowOff>
    </xdr:to>
    <xdr:pic>
      <xdr:nvPicPr>
        <xdr:cNvPr id="2806" name="Control 369">
          <a:extLst>
            <a:ext uri="{FF2B5EF4-FFF2-40B4-BE49-F238E27FC236}">
              <a16:creationId xmlns:a16="http://schemas.microsoft.com/office/drawing/2014/main" id="{DDFD2032-CF85-F4BF-150A-1669ED9A0B0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163794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152400</xdr:colOff>
      <xdr:row>368</xdr:row>
      <xdr:rowOff>160020</xdr:rowOff>
    </xdr:to>
    <xdr:pic>
      <xdr:nvPicPr>
        <xdr:cNvPr id="2807" name="Control 370">
          <a:extLst>
            <a:ext uri="{FF2B5EF4-FFF2-40B4-BE49-F238E27FC236}">
              <a16:creationId xmlns:a16="http://schemas.microsoft.com/office/drawing/2014/main" id="{63C7DA2D-993C-ABCD-4373-CFCC88835FD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01132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369</xdr:row>
      <xdr:rowOff>0</xdr:rowOff>
    </xdr:from>
    <xdr:to>
      <xdr:col>0</xdr:col>
      <xdr:colOff>152400</xdr:colOff>
      <xdr:row>369</xdr:row>
      <xdr:rowOff>160020</xdr:rowOff>
    </xdr:to>
    <xdr:pic>
      <xdr:nvPicPr>
        <xdr:cNvPr id="2808" name="Control 371">
          <a:extLst>
            <a:ext uri="{FF2B5EF4-FFF2-40B4-BE49-F238E27FC236}">
              <a16:creationId xmlns:a16="http://schemas.microsoft.com/office/drawing/2014/main" id="{7CF32331-B3CE-F699-B397-F6C69E1E307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567580"/>
          <a:ext cx="152400" cy="16002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09" name="Control 372">
          <a:extLst>
            <a:ext uri="{FF2B5EF4-FFF2-40B4-BE49-F238E27FC236}">
              <a16:creationId xmlns:a16="http://schemas.microsoft.com/office/drawing/2014/main" id="{3A44E6BC-7706-818D-3FB5-0374A51EF45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0" name="Control 373">
          <a:extLst>
            <a:ext uri="{FF2B5EF4-FFF2-40B4-BE49-F238E27FC236}">
              <a16:creationId xmlns:a16="http://schemas.microsoft.com/office/drawing/2014/main" id="{6B96D087-96A9-D158-2DD6-984B739AFCD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1" name="Control 374">
          <a:extLst>
            <a:ext uri="{FF2B5EF4-FFF2-40B4-BE49-F238E27FC236}">
              <a16:creationId xmlns:a16="http://schemas.microsoft.com/office/drawing/2014/main" id="{55FA57B7-DE29-9BB1-F052-C3B7BFCE2E8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2" name="Control 375">
          <a:extLst>
            <a:ext uri="{FF2B5EF4-FFF2-40B4-BE49-F238E27FC236}">
              <a16:creationId xmlns:a16="http://schemas.microsoft.com/office/drawing/2014/main" id="{7E00AE61-CADA-BF7B-59B4-7A17283122F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3" name="Control 376">
          <a:extLst>
            <a:ext uri="{FF2B5EF4-FFF2-40B4-BE49-F238E27FC236}">
              <a16:creationId xmlns:a16="http://schemas.microsoft.com/office/drawing/2014/main" id="{16D189B4-A97F-DB3D-7B1B-2725B3334C0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4" name="Control 377">
          <a:extLst>
            <a:ext uri="{FF2B5EF4-FFF2-40B4-BE49-F238E27FC236}">
              <a16:creationId xmlns:a16="http://schemas.microsoft.com/office/drawing/2014/main" id="{3BF701A0-B4B1-9EA4-7536-D2FC5202608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5" name="Control 378">
          <a:extLst>
            <a:ext uri="{FF2B5EF4-FFF2-40B4-BE49-F238E27FC236}">
              <a16:creationId xmlns:a16="http://schemas.microsoft.com/office/drawing/2014/main" id="{965794DF-7BF1-85AC-1A5D-15EEAFB0C7A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6" name="Control 379">
          <a:extLst>
            <a:ext uri="{FF2B5EF4-FFF2-40B4-BE49-F238E27FC236}">
              <a16:creationId xmlns:a16="http://schemas.microsoft.com/office/drawing/2014/main" id="{D0E3FCB1-C3F1-3334-CDA2-E48141337D3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7" name="Control 380">
          <a:extLst>
            <a:ext uri="{FF2B5EF4-FFF2-40B4-BE49-F238E27FC236}">
              <a16:creationId xmlns:a16="http://schemas.microsoft.com/office/drawing/2014/main" id="{09D6D02D-F451-4971-83E4-113AA6D37F1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8" name="Control 381">
          <a:extLst>
            <a:ext uri="{FF2B5EF4-FFF2-40B4-BE49-F238E27FC236}">
              <a16:creationId xmlns:a16="http://schemas.microsoft.com/office/drawing/2014/main" id="{CB06C005-57B7-0918-8690-8A543C7C799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19" name="Control 382">
          <a:extLst>
            <a:ext uri="{FF2B5EF4-FFF2-40B4-BE49-F238E27FC236}">
              <a16:creationId xmlns:a16="http://schemas.microsoft.com/office/drawing/2014/main" id="{2FBADD69-A0B2-FDF3-9B4A-F85E2BACA90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0" name="Control 383">
          <a:extLst>
            <a:ext uri="{FF2B5EF4-FFF2-40B4-BE49-F238E27FC236}">
              <a16:creationId xmlns:a16="http://schemas.microsoft.com/office/drawing/2014/main" id="{EFB768F2-314F-8D8A-2D6B-E95FAAFE420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1" name="Control 384">
          <a:extLst>
            <a:ext uri="{FF2B5EF4-FFF2-40B4-BE49-F238E27FC236}">
              <a16:creationId xmlns:a16="http://schemas.microsoft.com/office/drawing/2014/main" id="{D314EAEF-F329-55FA-7231-EFACFC242777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2" name="Control 385">
          <a:extLst>
            <a:ext uri="{FF2B5EF4-FFF2-40B4-BE49-F238E27FC236}">
              <a16:creationId xmlns:a16="http://schemas.microsoft.com/office/drawing/2014/main" id="{A76DCFF0-DE6F-ED3F-0A50-0EBC4AB1CDF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3" name="Control 386">
          <a:extLst>
            <a:ext uri="{FF2B5EF4-FFF2-40B4-BE49-F238E27FC236}">
              <a16:creationId xmlns:a16="http://schemas.microsoft.com/office/drawing/2014/main" id="{8C162213-1D8D-A389-37AF-09EC71AEAA7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4" name="Control 387">
          <a:extLst>
            <a:ext uri="{FF2B5EF4-FFF2-40B4-BE49-F238E27FC236}">
              <a16:creationId xmlns:a16="http://schemas.microsoft.com/office/drawing/2014/main" id="{C4910938-6623-E89D-2F56-1838651B173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5" name="Control 388">
          <a:extLst>
            <a:ext uri="{FF2B5EF4-FFF2-40B4-BE49-F238E27FC236}">
              <a16:creationId xmlns:a16="http://schemas.microsoft.com/office/drawing/2014/main" id="{BE37AA3D-D420-AB17-A2FF-91B9A2CD788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6" name="Control 389">
          <a:extLst>
            <a:ext uri="{FF2B5EF4-FFF2-40B4-BE49-F238E27FC236}">
              <a16:creationId xmlns:a16="http://schemas.microsoft.com/office/drawing/2014/main" id="{0140C0DC-F2DB-FF35-5F32-BF85ADEEB47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7" name="Control 390">
          <a:extLst>
            <a:ext uri="{FF2B5EF4-FFF2-40B4-BE49-F238E27FC236}">
              <a16:creationId xmlns:a16="http://schemas.microsoft.com/office/drawing/2014/main" id="{3B2B8C11-C558-E287-D763-0E4FE942796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8" name="Control 391">
          <a:extLst>
            <a:ext uri="{FF2B5EF4-FFF2-40B4-BE49-F238E27FC236}">
              <a16:creationId xmlns:a16="http://schemas.microsoft.com/office/drawing/2014/main" id="{F927A94C-A65A-CF5E-46C5-4A9AEBD0666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29" name="Control 392">
          <a:extLst>
            <a:ext uri="{FF2B5EF4-FFF2-40B4-BE49-F238E27FC236}">
              <a16:creationId xmlns:a16="http://schemas.microsoft.com/office/drawing/2014/main" id="{874EB093-777E-B02D-3645-B31F7C51815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0" name="Control 393">
          <a:extLst>
            <a:ext uri="{FF2B5EF4-FFF2-40B4-BE49-F238E27FC236}">
              <a16:creationId xmlns:a16="http://schemas.microsoft.com/office/drawing/2014/main" id="{A581E8DE-BAF0-21F1-CA5D-F8388322482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1" name="Control 394">
          <a:extLst>
            <a:ext uri="{FF2B5EF4-FFF2-40B4-BE49-F238E27FC236}">
              <a16:creationId xmlns:a16="http://schemas.microsoft.com/office/drawing/2014/main" id="{154A64DD-A5EB-174B-7591-4DEECC1D179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2" name="Control 395">
          <a:extLst>
            <a:ext uri="{FF2B5EF4-FFF2-40B4-BE49-F238E27FC236}">
              <a16:creationId xmlns:a16="http://schemas.microsoft.com/office/drawing/2014/main" id="{D4520DCD-25BA-B0A6-EB7A-EC5A1367FE5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3" name="Control 396">
          <a:extLst>
            <a:ext uri="{FF2B5EF4-FFF2-40B4-BE49-F238E27FC236}">
              <a16:creationId xmlns:a16="http://schemas.microsoft.com/office/drawing/2014/main" id="{B9563F29-F941-E57C-98B7-B3DA236F7B1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4" name="Control 397">
          <a:extLst>
            <a:ext uri="{FF2B5EF4-FFF2-40B4-BE49-F238E27FC236}">
              <a16:creationId xmlns:a16="http://schemas.microsoft.com/office/drawing/2014/main" id="{2C07D9D4-4030-C79C-C37E-4509A37046A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5" name="Control 398">
          <a:extLst>
            <a:ext uri="{FF2B5EF4-FFF2-40B4-BE49-F238E27FC236}">
              <a16:creationId xmlns:a16="http://schemas.microsoft.com/office/drawing/2014/main" id="{0B3ADB2D-0957-74C7-3F2E-EA10B98720A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6" name="Control 399">
          <a:extLst>
            <a:ext uri="{FF2B5EF4-FFF2-40B4-BE49-F238E27FC236}">
              <a16:creationId xmlns:a16="http://schemas.microsoft.com/office/drawing/2014/main" id="{67E3D101-C1A5-D2F8-B667-BF6EAB3F0EB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7" name="Control 400">
          <a:extLst>
            <a:ext uri="{FF2B5EF4-FFF2-40B4-BE49-F238E27FC236}">
              <a16:creationId xmlns:a16="http://schemas.microsoft.com/office/drawing/2014/main" id="{05F6E11B-65B3-8EFB-A4F3-EF15076DF8B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8" name="Control 401">
          <a:extLst>
            <a:ext uri="{FF2B5EF4-FFF2-40B4-BE49-F238E27FC236}">
              <a16:creationId xmlns:a16="http://schemas.microsoft.com/office/drawing/2014/main" id="{535087B3-07E2-E5A6-4390-F36BBE9983C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39" name="Control 402">
          <a:extLst>
            <a:ext uri="{FF2B5EF4-FFF2-40B4-BE49-F238E27FC236}">
              <a16:creationId xmlns:a16="http://schemas.microsoft.com/office/drawing/2014/main" id="{98A42DA5-F66C-F382-F056-FAC10F76F3D9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0" name="Control 403">
          <a:extLst>
            <a:ext uri="{FF2B5EF4-FFF2-40B4-BE49-F238E27FC236}">
              <a16:creationId xmlns:a16="http://schemas.microsoft.com/office/drawing/2014/main" id="{3ED9AB06-8667-4C7D-3FA5-FFB19C38400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1" name="Control 404">
          <a:extLst>
            <a:ext uri="{FF2B5EF4-FFF2-40B4-BE49-F238E27FC236}">
              <a16:creationId xmlns:a16="http://schemas.microsoft.com/office/drawing/2014/main" id="{BBF7CBDB-F9A9-AA58-F8C6-FE964DE0D3B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2" name="Control 405">
          <a:extLst>
            <a:ext uri="{FF2B5EF4-FFF2-40B4-BE49-F238E27FC236}">
              <a16:creationId xmlns:a16="http://schemas.microsoft.com/office/drawing/2014/main" id="{56FF4545-A988-1676-9E6C-751D2C3F2FC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3" name="Control 406">
          <a:extLst>
            <a:ext uri="{FF2B5EF4-FFF2-40B4-BE49-F238E27FC236}">
              <a16:creationId xmlns:a16="http://schemas.microsoft.com/office/drawing/2014/main" id="{F82D1027-6401-516C-F833-F5A575FF27AB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4" name="Control 407">
          <a:extLst>
            <a:ext uri="{FF2B5EF4-FFF2-40B4-BE49-F238E27FC236}">
              <a16:creationId xmlns:a16="http://schemas.microsoft.com/office/drawing/2014/main" id="{CB3A1878-B863-0F84-EB69-864A38D093C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5" name="Control 408">
          <a:extLst>
            <a:ext uri="{FF2B5EF4-FFF2-40B4-BE49-F238E27FC236}">
              <a16:creationId xmlns:a16="http://schemas.microsoft.com/office/drawing/2014/main" id="{47AD5D14-25B8-A718-CDBC-5758624B593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6" name="Control 409">
          <a:extLst>
            <a:ext uri="{FF2B5EF4-FFF2-40B4-BE49-F238E27FC236}">
              <a16:creationId xmlns:a16="http://schemas.microsoft.com/office/drawing/2014/main" id="{600CB9C1-3EB1-8769-2532-9604FE03E0E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7" name="Control 410">
          <a:extLst>
            <a:ext uri="{FF2B5EF4-FFF2-40B4-BE49-F238E27FC236}">
              <a16:creationId xmlns:a16="http://schemas.microsoft.com/office/drawing/2014/main" id="{974C718A-A2EA-C370-2C30-74ECDEC84048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8" name="Control 411">
          <a:extLst>
            <a:ext uri="{FF2B5EF4-FFF2-40B4-BE49-F238E27FC236}">
              <a16:creationId xmlns:a16="http://schemas.microsoft.com/office/drawing/2014/main" id="{76387D6F-D5BE-C3C7-942F-73640C82465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49" name="Control 412">
          <a:extLst>
            <a:ext uri="{FF2B5EF4-FFF2-40B4-BE49-F238E27FC236}">
              <a16:creationId xmlns:a16="http://schemas.microsoft.com/office/drawing/2014/main" id="{75403990-B9D2-9EE4-380A-7123BAA545B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0" name="Control 413">
          <a:extLst>
            <a:ext uri="{FF2B5EF4-FFF2-40B4-BE49-F238E27FC236}">
              <a16:creationId xmlns:a16="http://schemas.microsoft.com/office/drawing/2014/main" id="{D8A8B11D-0088-0ED6-B19E-5CA38897557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1" name="Control 414">
          <a:extLst>
            <a:ext uri="{FF2B5EF4-FFF2-40B4-BE49-F238E27FC236}">
              <a16:creationId xmlns:a16="http://schemas.microsoft.com/office/drawing/2014/main" id="{D6A62B90-3F08-5214-CEF9-960249096E4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2" name="Control 415">
          <a:extLst>
            <a:ext uri="{FF2B5EF4-FFF2-40B4-BE49-F238E27FC236}">
              <a16:creationId xmlns:a16="http://schemas.microsoft.com/office/drawing/2014/main" id="{6D5C25FD-4BD4-6A00-1054-A9C842FA58A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3" name="Control 416">
          <a:extLst>
            <a:ext uri="{FF2B5EF4-FFF2-40B4-BE49-F238E27FC236}">
              <a16:creationId xmlns:a16="http://schemas.microsoft.com/office/drawing/2014/main" id="{8707F6CD-F91E-B649-F5EB-4F5B5ED1398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4" name="Control 417">
          <a:extLst>
            <a:ext uri="{FF2B5EF4-FFF2-40B4-BE49-F238E27FC236}">
              <a16:creationId xmlns:a16="http://schemas.microsoft.com/office/drawing/2014/main" id="{0059CDF8-3810-DC7E-9E1E-7A8D5CE9F25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5" name="Control 418">
          <a:extLst>
            <a:ext uri="{FF2B5EF4-FFF2-40B4-BE49-F238E27FC236}">
              <a16:creationId xmlns:a16="http://schemas.microsoft.com/office/drawing/2014/main" id="{329B90B7-FE1E-68A3-D387-84C5C3274675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6" name="Control 419">
          <a:extLst>
            <a:ext uri="{FF2B5EF4-FFF2-40B4-BE49-F238E27FC236}">
              <a16:creationId xmlns:a16="http://schemas.microsoft.com/office/drawing/2014/main" id="{4D43BD92-651D-B216-1B6E-020CEACC067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7" name="Control 420">
          <a:extLst>
            <a:ext uri="{FF2B5EF4-FFF2-40B4-BE49-F238E27FC236}">
              <a16:creationId xmlns:a16="http://schemas.microsoft.com/office/drawing/2014/main" id="{57345EF6-91B8-4AFF-0475-4BC50209E5D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8" name="Control 421">
          <a:extLst>
            <a:ext uri="{FF2B5EF4-FFF2-40B4-BE49-F238E27FC236}">
              <a16:creationId xmlns:a16="http://schemas.microsoft.com/office/drawing/2014/main" id="{75C855DA-A8A3-F42B-F828-4484EC54CFB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59" name="Control 422">
          <a:extLst>
            <a:ext uri="{FF2B5EF4-FFF2-40B4-BE49-F238E27FC236}">
              <a16:creationId xmlns:a16="http://schemas.microsoft.com/office/drawing/2014/main" id="{008D31BF-990E-343B-7B6B-720FDC25E8E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0" name="Control 423">
          <a:extLst>
            <a:ext uri="{FF2B5EF4-FFF2-40B4-BE49-F238E27FC236}">
              <a16:creationId xmlns:a16="http://schemas.microsoft.com/office/drawing/2014/main" id="{B4F38AF9-6F71-BDB3-019A-36B377D98B0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1" name="Control 424">
          <a:extLst>
            <a:ext uri="{FF2B5EF4-FFF2-40B4-BE49-F238E27FC236}">
              <a16:creationId xmlns:a16="http://schemas.microsoft.com/office/drawing/2014/main" id="{6EE48654-5D03-DF2A-11DA-123F76EA988C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2" name="Control 425">
          <a:extLst>
            <a:ext uri="{FF2B5EF4-FFF2-40B4-BE49-F238E27FC236}">
              <a16:creationId xmlns:a16="http://schemas.microsoft.com/office/drawing/2014/main" id="{B44B51D9-9B80-BB0F-0EC2-CEC0ACB2696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3" name="Control 426">
          <a:extLst>
            <a:ext uri="{FF2B5EF4-FFF2-40B4-BE49-F238E27FC236}">
              <a16:creationId xmlns:a16="http://schemas.microsoft.com/office/drawing/2014/main" id="{57677A54-12D1-A746-4A93-7404EDE36A1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4" name="Control 427">
          <a:extLst>
            <a:ext uri="{FF2B5EF4-FFF2-40B4-BE49-F238E27FC236}">
              <a16:creationId xmlns:a16="http://schemas.microsoft.com/office/drawing/2014/main" id="{992DE55A-27B6-D7B6-1AA5-279DB9D62AD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5" name="Control 428">
          <a:extLst>
            <a:ext uri="{FF2B5EF4-FFF2-40B4-BE49-F238E27FC236}">
              <a16:creationId xmlns:a16="http://schemas.microsoft.com/office/drawing/2014/main" id="{4D5CD7C7-C2D8-3D87-5B19-652DEF70693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6" name="Control 429">
          <a:extLst>
            <a:ext uri="{FF2B5EF4-FFF2-40B4-BE49-F238E27FC236}">
              <a16:creationId xmlns:a16="http://schemas.microsoft.com/office/drawing/2014/main" id="{BF5B445A-268A-4B6E-5253-C83AADE35C1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7" name="Control 430">
          <a:extLst>
            <a:ext uri="{FF2B5EF4-FFF2-40B4-BE49-F238E27FC236}">
              <a16:creationId xmlns:a16="http://schemas.microsoft.com/office/drawing/2014/main" id="{18466D4D-476F-D99A-F9A9-6805CE3F571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8" name="Control 431">
          <a:extLst>
            <a:ext uri="{FF2B5EF4-FFF2-40B4-BE49-F238E27FC236}">
              <a16:creationId xmlns:a16="http://schemas.microsoft.com/office/drawing/2014/main" id="{2C3959B8-8022-C37A-145B-7740FBFB2F0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69" name="Control 432">
          <a:extLst>
            <a:ext uri="{FF2B5EF4-FFF2-40B4-BE49-F238E27FC236}">
              <a16:creationId xmlns:a16="http://schemas.microsoft.com/office/drawing/2014/main" id="{054DB22F-315F-D39A-54BA-E0A63111170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0" name="Control 433">
          <a:extLst>
            <a:ext uri="{FF2B5EF4-FFF2-40B4-BE49-F238E27FC236}">
              <a16:creationId xmlns:a16="http://schemas.microsoft.com/office/drawing/2014/main" id="{22DFED1A-F19E-8E59-56DC-2B36C0A8C81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1" name="Control 434">
          <a:extLst>
            <a:ext uri="{FF2B5EF4-FFF2-40B4-BE49-F238E27FC236}">
              <a16:creationId xmlns:a16="http://schemas.microsoft.com/office/drawing/2014/main" id="{4C1FC012-0C39-C3BF-61C8-932104E954D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2" name="Control 435">
          <a:extLst>
            <a:ext uri="{FF2B5EF4-FFF2-40B4-BE49-F238E27FC236}">
              <a16:creationId xmlns:a16="http://schemas.microsoft.com/office/drawing/2014/main" id="{DC4D721B-BCF6-349A-8C3E-4B0D98B657B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3" name="Control 436">
          <a:extLst>
            <a:ext uri="{FF2B5EF4-FFF2-40B4-BE49-F238E27FC236}">
              <a16:creationId xmlns:a16="http://schemas.microsoft.com/office/drawing/2014/main" id="{C9024616-BD39-8956-B3F3-515782D67A5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4" name="Control 437">
          <a:extLst>
            <a:ext uri="{FF2B5EF4-FFF2-40B4-BE49-F238E27FC236}">
              <a16:creationId xmlns:a16="http://schemas.microsoft.com/office/drawing/2014/main" id="{47C5211E-881F-02FC-3EEA-C3A63EDB8A3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5" name="Control 438">
          <a:extLst>
            <a:ext uri="{FF2B5EF4-FFF2-40B4-BE49-F238E27FC236}">
              <a16:creationId xmlns:a16="http://schemas.microsoft.com/office/drawing/2014/main" id="{6350BF9A-D0B0-C1A4-D48D-CC8ECBF539A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6" name="Control 439">
          <a:extLst>
            <a:ext uri="{FF2B5EF4-FFF2-40B4-BE49-F238E27FC236}">
              <a16:creationId xmlns:a16="http://schemas.microsoft.com/office/drawing/2014/main" id="{4F450F91-FF85-354F-0606-DFDFF61E307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7" name="Control 440">
          <a:extLst>
            <a:ext uri="{FF2B5EF4-FFF2-40B4-BE49-F238E27FC236}">
              <a16:creationId xmlns:a16="http://schemas.microsoft.com/office/drawing/2014/main" id="{1729C83E-EAE0-DEAC-4444-6251CF2CF08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8" name="Control 441">
          <a:extLst>
            <a:ext uri="{FF2B5EF4-FFF2-40B4-BE49-F238E27FC236}">
              <a16:creationId xmlns:a16="http://schemas.microsoft.com/office/drawing/2014/main" id="{6C780DE3-0973-6D01-2CF0-7A40F273E8D6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79" name="Control 442">
          <a:extLst>
            <a:ext uri="{FF2B5EF4-FFF2-40B4-BE49-F238E27FC236}">
              <a16:creationId xmlns:a16="http://schemas.microsoft.com/office/drawing/2014/main" id="{B855A363-C503-88D8-F16B-D000C6B0D7F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0" name="Control 443">
          <a:extLst>
            <a:ext uri="{FF2B5EF4-FFF2-40B4-BE49-F238E27FC236}">
              <a16:creationId xmlns:a16="http://schemas.microsoft.com/office/drawing/2014/main" id="{08ADA5FB-9761-53ED-1D3D-DE1FA858CAFE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1" name="Control 444">
          <a:extLst>
            <a:ext uri="{FF2B5EF4-FFF2-40B4-BE49-F238E27FC236}">
              <a16:creationId xmlns:a16="http://schemas.microsoft.com/office/drawing/2014/main" id="{4C4F3174-3BA8-8812-425F-607B95555CB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2" name="Control 445">
          <a:extLst>
            <a:ext uri="{FF2B5EF4-FFF2-40B4-BE49-F238E27FC236}">
              <a16:creationId xmlns:a16="http://schemas.microsoft.com/office/drawing/2014/main" id="{2B950309-BF29-BCA6-0B9D-27530E5FC99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3" name="Control 446">
          <a:extLst>
            <a:ext uri="{FF2B5EF4-FFF2-40B4-BE49-F238E27FC236}">
              <a16:creationId xmlns:a16="http://schemas.microsoft.com/office/drawing/2014/main" id="{4BE5B17E-A0FA-8F83-71F0-6864CA6D9D7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4" name="Control 447">
          <a:extLst>
            <a:ext uri="{FF2B5EF4-FFF2-40B4-BE49-F238E27FC236}">
              <a16:creationId xmlns:a16="http://schemas.microsoft.com/office/drawing/2014/main" id="{85BF1454-94E7-BFD1-CF56-32B3794C346A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5" name="Control 448">
          <a:extLst>
            <a:ext uri="{FF2B5EF4-FFF2-40B4-BE49-F238E27FC236}">
              <a16:creationId xmlns:a16="http://schemas.microsoft.com/office/drawing/2014/main" id="{926714C8-B533-97AC-978B-0EB608D40C8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6" name="Control 449">
          <a:extLst>
            <a:ext uri="{FF2B5EF4-FFF2-40B4-BE49-F238E27FC236}">
              <a16:creationId xmlns:a16="http://schemas.microsoft.com/office/drawing/2014/main" id="{58AD9927-C585-4804-01A4-99C9DA8FCD12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7" name="Control 450">
          <a:extLst>
            <a:ext uri="{FF2B5EF4-FFF2-40B4-BE49-F238E27FC236}">
              <a16:creationId xmlns:a16="http://schemas.microsoft.com/office/drawing/2014/main" id="{E5BAB95B-44AD-5511-C9B8-6CF32D9A1A8D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8" name="Control 451">
          <a:extLst>
            <a:ext uri="{FF2B5EF4-FFF2-40B4-BE49-F238E27FC236}">
              <a16:creationId xmlns:a16="http://schemas.microsoft.com/office/drawing/2014/main" id="{3A38A2F8-E80B-AA8A-36B8-C319D11589E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152400</xdr:colOff>
      <xdr:row>371</xdr:row>
      <xdr:rowOff>45720</xdr:rowOff>
    </xdr:to>
    <xdr:pic>
      <xdr:nvPicPr>
        <xdr:cNvPr id="2889" name="Control 452">
          <a:extLst>
            <a:ext uri="{FF2B5EF4-FFF2-40B4-BE49-F238E27FC236}">
              <a16:creationId xmlns:a16="http://schemas.microsoft.com/office/drawing/2014/main" id="{A79FBC24-F567-29A7-6985-863BFB9DDD1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933340"/>
          <a:ext cx="152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an-Philippe Bultot" refreshedDate="45361.027664814814" createdVersion="8" refreshedVersion="8" minRefreshableVersion="3" recordCount="367">
  <cacheSource type="worksheet">
    <worksheetSource ref="A1:M368" sheet="Feuil3"/>
  </cacheSource>
  <cacheFields count="13">
    <cacheField name="Yooz ID" numFmtId="0">
      <sharedItems containsString="0" containsBlank="1" containsNumber="1" containsInteger="1" minValue="10456" maxValue="16009"/>
    </cacheField>
    <cacheField name="Supplier" numFmtId="0">
      <sharedItems count="105">
        <s v="Actifin"/>
        <s v="The Torrefactory Project SA"/>
        <s v="Osborne Clarke BV CVBA / SC SCRL"/>
        <s v="Euronext Brussels"/>
        <s v="Clinigen Clinical Supplies Management SA"/>
        <s v="Clicpublic SRL"/>
        <s v="Renewi Belgium (Shanks)"/>
        <s v="Messer Belgium"/>
        <s v="Google Ireland Limited"/>
        <s v="Maison du Nettoyage - (MdN)"/>
        <s v="Dennemeyer S.A"/>
        <s v="Bultot Financial Advisory - BFA"/>
        <s v="SPM²"/>
        <s v="BDO Réviseurs d'Entreprises Srl"/>
        <s v="WIN SA"/>
        <s v="Image Box Ltd"/>
        <s v="Beluxcleaning"/>
        <s v="Berquin Notaires SCRL"/>
        <s v="AG Insurance -"/>
        <s v="ICON Clinical Research Ltd"/>
        <s v="Group S"/>
        <s v="D'Ieteren Lease"/>
        <s v="Pluxee Belgium SA"/>
        <s v="Administration Communale d'Ottignies-Louvain-la-Neuve"/>
        <s v="Daldewolf SRL"/>
        <s v="Computerland S.LM. S.A"/>
        <s v="Bone Therapeutics USA Inc"/>
        <s v="TotalEnergies Retail Belgium SA - TERB / Circle K Belgium NV/SA"/>
        <s v="MBS Invest &amp; consult"/>
        <s v="Deloitte Accountancy"/>
        <s v="Euroclear"/>
        <s v="Group S - Management Services SA"/>
        <s v="Isabel SA"/>
        <s v="Ciaco SC"/>
        <s v="Bruneau"/>
        <s v="Medsenic"/>
        <s v="Janson"/>
        <s v="Capital Grand Est"/>
        <s v="Cobelpro SA"/>
        <s v="Baccinex"/>
        <s v="Drooms AG"/>
        <s v="Vincotte SA"/>
        <s v="Revital Rattenbach Conseil"/>
        <s v="Michael Page International"/>
        <s v="Portazamparc"/>
        <s v="Technical Building Services SA"/>
        <s v="Rmoni Wireless NV"/>
        <s v="Digital Media Innovations Sweden AB"/>
        <s v="Véronique Pomi"/>
        <s v="Innoste SA"/>
        <s v="Merak SA"/>
        <s v="De Clercq &amp; Partner"/>
        <s v="Sigma Conso Srl"/>
        <s v="Pharma.be"/>
        <s v="Air liquide Belge SA"/>
        <s v="Kadans Science Partner"/>
        <s v="HRWeb Solutions BV"/>
        <s v="Chemometec A/S"/>
        <s v="Service Public de Wallonie (SPW) - RW"/>
        <s v="BD (Becton Dickinson - Benelux S.A.)"/>
        <s v="Marken Ltd"/>
        <s v="Machinio"/>
        <s v="AFMPS - FAGG - FAMHP"/>
        <s v="FSMA"/>
        <s v="4 Clinics Belgium"/>
        <s v="François Rieger"/>
        <s v="Belga"/>
        <s v="VWR"/>
        <s v="CHU - Charleroi (ISPPC)"/>
        <s v="Euronext Corporate Services BV"/>
        <s v="Techni-self"/>
        <s v="CHR de la Citadelle"/>
        <s v="FANC"/>
        <s v="GlobalData UK"/>
        <s v="DHL International SA"/>
        <s v="Martinez Eusebio"/>
        <s v="Essenscia"/>
        <s v="Zoom Video Communications Inc"/>
        <s v="Roche Diagnostics Belgium NV/SA"/>
        <s v="Led Consulting"/>
        <s v="PlusOne SCS"/>
        <s v="Total Luxembourg"/>
        <s v="Attentia Prévention et Protection ASBL"/>
        <s v="Hansekon - Hanseatisches Rohstoff Kontor Gmbh"/>
        <s v="Microptic S.L."/>
        <s v="Total Marketing France"/>
        <s v="Ijsfabriek Strombeek nv"/>
        <s v="Gilbert Dupont"/>
        <s v="Document Solution Liège (DS Wallonie) SA"/>
        <s v="Minesoft LTd"/>
        <s v="Green Technologies Limited, trading as AA Labels"/>
        <s v="Animal Pest Control (APC)"/>
        <s v="Business Entity Data BV"/>
        <s v="Inferential SAS"/>
        <s v="Visual Sculptors Design Services"/>
        <s v="Louvauto SA"/>
        <s v="Roularta Media Group"/>
        <s v="Service Voyages"/>
        <s v="Robert Deans Phd"/>
        <s v="OVH.com"/>
        <s v="VectorBuilder Inc."/>
        <s v="Adobe Systems Software"/>
        <s v="Administration Communale Mont-Saint-Guibert" u="1"/>
        <s v="Universitätsklinikurn Regensburg" u="1"/>
        <s v="ABN AMRO Bank N.V" u="1"/>
      </sharedItems>
    </cacheField>
    <cacheField name="Date de facture" numFmtId="14">
      <sharedItems containsSemiMixedTypes="0" containsNonDate="0" containsDate="1" containsString="0" minDate="2021-10-09T00:00:00" maxDate="2024-03-05T00:00:00"/>
    </cacheField>
    <cacheField name="Numéro" numFmtId="0">
      <sharedItems/>
    </cacheField>
    <cacheField name="Vendeur" numFmtId="0">
      <sharedItems/>
    </cacheField>
    <cacheField name="Date d'échéance" numFmtId="0">
      <sharedItems containsSemiMixedTypes="0" containsString="0" containsNumber="1" containsInteger="1" minValue="44478" maxValue="45657"/>
    </cacheField>
    <cacheField name="Document d'origine" numFmtId="0">
      <sharedItems containsMixedTypes="1" containsNumber="1" containsInteger="1" minValue="1" maxValue="8.3176651305662797E+17"/>
    </cacheField>
    <cacheField name="Numéro de facture fournisseur" numFmtId="0">
      <sharedItems containsMixedTypes="1" containsNumber="1" containsInteger="1" minValue="1" maxValue="8.3176651305662797E+17"/>
    </cacheField>
    <cacheField name="Devise" numFmtId="0">
      <sharedItems/>
    </cacheField>
    <cacheField name="Balance" numFmtId="0">
      <sharedItems containsSemiMixedTypes="0" containsString="0" containsNumber="1" minValue="0" maxValue="740435"/>
    </cacheField>
    <cacheField name="Hors-taxe" numFmtId="0">
      <sharedItems containsSemiMixedTypes="0" containsString="0" containsNumber="1" minValue="0" maxValue="740435"/>
    </cacheField>
    <cacheField name="Total" numFmtId="164">
      <sharedItems containsSemiMixedTypes="0" containsString="0" containsNumber="1" minValue="0" maxValue="740435"/>
    </cacheField>
    <cacheField name="Éta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7">
  <r>
    <n v="16003"/>
    <x v="0"/>
    <d v="2024-03-04T00:00:00"/>
    <s v="EXJ/2023/1219"/>
    <s v="Administrator"/>
    <n v="45356"/>
    <s v="2403-04898"/>
    <s v="2403-04898"/>
    <s v="EUR"/>
    <n v="180"/>
    <n v="180"/>
    <n v="180"/>
    <s v="Ouverte"/>
  </r>
  <r>
    <n v="16002"/>
    <x v="1"/>
    <d v="2024-03-01T00:00:00"/>
    <s v="EXJ/2023/1220"/>
    <s v="Administrator"/>
    <n v="45367"/>
    <s v="INV/2024/03/00084 /"/>
    <s v="INV/2024/03/00084 /"/>
    <s v="EUR"/>
    <n v="165.33"/>
    <n v="147.5"/>
    <n v="165.33"/>
    <s v="Ouverte"/>
  </r>
  <r>
    <n v="16005"/>
    <x v="2"/>
    <d v="2024-02-29T00:00:00"/>
    <s v="EXJ/2023/1221"/>
    <s v="Administrator"/>
    <n v="45372"/>
    <n v="342400613"/>
    <n v="342400613"/>
    <s v="EUR"/>
    <n v="5316.74"/>
    <n v="4394"/>
    <n v="5316.74"/>
    <s v="Ouverte"/>
  </r>
  <r>
    <n v="16007"/>
    <x v="2"/>
    <d v="2024-02-28T00:00:00"/>
    <s v="EXJ/2023/1222"/>
    <s v="Administrator"/>
    <n v="45371"/>
    <n v="342400378"/>
    <n v="342400378"/>
    <s v="EUR"/>
    <n v="17799.71"/>
    <n v="14710.5"/>
    <n v="17799.71"/>
    <s v="Ouverte"/>
  </r>
  <r>
    <n v="16000"/>
    <x v="3"/>
    <d v="2024-02-29T00:00:00"/>
    <s v="EXJ/2023/1223"/>
    <s v="Administrator"/>
    <n v="45381"/>
    <s v="INV4012188"/>
    <s v="INV4012188"/>
    <s v="EUR"/>
    <n v="726"/>
    <n v="600"/>
    <n v="726"/>
    <s v="Ouverte"/>
  </r>
  <r>
    <n v="16001"/>
    <x v="3"/>
    <d v="2024-02-29T00:00:00"/>
    <s v="EXJ/2023/1224"/>
    <s v="Administrator"/>
    <n v="45381"/>
    <s v="INV4012168"/>
    <s v="INV4012168"/>
    <s v="EUR"/>
    <n v="1452"/>
    <n v="1200"/>
    <n v="1452"/>
    <s v="Ouverte"/>
  </r>
  <r>
    <n v="15999"/>
    <x v="4"/>
    <d v="2024-02-29T00:00:00"/>
    <s v="EXJ/2023/1225"/>
    <s v="Administrator"/>
    <n v="45382"/>
    <n v="202400773"/>
    <n v="202400773"/>
    <s v="EUR"/>
    <n v="334.52"/>
    <n v="276.45999999999998"/>
    <n v="334.52"/>
    <s v="Ouverte"/>
  </r>
  <r>
    <n v="15990"/>
    <x v="5"/>
    <d v="2024-02-21T00:00:00"/>
    <s v="EXJ/2023/1226"/>
    <s v="Administrator"/>
    <n v="45350"/>
    <s v="FV24-000287"/>
    <s v="FV24-000287"/>
    <s v="EUR"/>
    <n v="907.5"/>
    <n v="750"/>
    <n v="907.5"/>
    <s v="Ouverte"/>
  </r>
  <r>
    <n v="16006"/>
    <x v="2"/>
    <d v="2024-02-29T00:00:00"/>
    <s v="EXJ/2023/1227"/>
    <s v="Administrator"/>
    <n v="45372"/>
    <n v="342400513"/>
    <n v="342400513"/>
    <s v="EUR"/>
    <n v="12608.81"/>
    <n v="10420.5"/>
    <n v="12608.81"/>
    <s v="Ouverte"/>
  </r>
  <r>
    <n v="16008"/>
    <x v="2"/>
    <d v="2024-02-28T00:00:00"/>
    <s v="EXJ/2023/1228"/>
    <s v="Administrator"/>
    <n v="45371"/>
    <n v="342400380"/>
    <n v="342400380"/>
    <s v="EUR"/>
    <n v="1943.26"/>
    <n v="1606"/>
    <n v="1943.26"/>
    <s v="Ouverte"/>
  </r>
  <r>
    <n v="16004"/>
    <x v="6"/>
    <d v="2024-02-29T00:00:00"/>
    <s v="EXJ/2023/1229"/>
    <s v="Administrator"/>
    <n v="45382"/>
    <n v="1684467"/>
    <n v="1684467"/>
    <s v="EUR"/>
    <n v="7.26"/>
    <n v="6"/>
    <n v="7.26"/>
    <s v="Ouverte"/>
  </r>
  <r>
    <n v="16009"/>
    <x v="7"/>
    <d v="2024-02-29T00:00:00"/>
    <s v="EXJ/2023/1230"/>
    <s v="Administrator"/>
    <n v="45381"/>
    <n v="6661185541"/>
    <n v="6661185541"/>
    <s v="EUR"/>
    <n v="1006.73"/>
    <n v="832.01"/>
    <n v="1006.73"/>
    <s v="Ouverte"/>
  </r>
  <r>
    <n v="15993"/>
    <x v="8"/>
    <d v="2024-02-29T00:00:00"/>
    <s v="EXJ/2023/1231"/>
    <s v="Administrator"/>
    <n v="45380"/>
    <n v="4922341277"/>
    <n v="4922341277"/>
    <s v="EUR"/>
    <n v="12.27"/>
    <n v="12.27"/>
    <n v="12.27"/>
    <s v="Ouverte"/>
  </r>
  <r>
    <n v="15997"/>
    <x v="9"/>
    <d v="2024-02-29T00:00:00"/>
    <s v="EXJ/2023/1232"/>
    <s v="Administrator"/>
    <n v="45361"/>
    <s v="f208569"/>
    <s v="f208569"/>
    <s v="EUR"/>
    <n v="568.53"/>
    <n v="568.53"/>
    <n v="568.53"/>
    <s v="Ouverte"/>
  </r>
  <r>
    <n v="15992"/>
    <x v="10"/>
    <d v="2024-02-01T00:00:00"/>
    <s v="EXJ/2023/1233"/>
    <s v="Administrator"/>
    <n v="45310"/>
    <s v="LU01220378077 (19/12/2023)"/>
    <s v="LU01220378077"/>
    <s v="EUR"/>
    <n v="153"/>
    <n v="153"/>
    <n v="153"/>
    <s v="Ouverte"/>
  </r>
  <r>
    <n v="15995"/>
    <x v="11"/>
    <d v="2024-02-29T00:00:00"/>
    <s v="EXJ/2023/1234"/>
    <s v="Administrator"/>
    <n v="45366"/>
    <s v="2024-02"/>
    <s v="2024-02"/>
    <s v="EUR"/>
    <n v="14701.5"/>
    <n v="12150"/>
    <n v="14701.5"/>
    <s v="Ouverte"/>
  </r>
  <r>
    <n v="15988"/>
    <x v="12"/>
    <d v="2024-03-01T00:00:00"/>
    <s v="EXJ/2023/1251"/>
    <s v="Administrator"/>
    <n v="45383"/>
    <n v="201112219"/>
    <n v="201112219"/>
    <s v="EUR"/>
    <n v="535"/>
    <n v="535"/>
    <n v="535"/>
    <s v="Ouverte"/>
  </r>
  <r>
    <n v="15983"/>
    <x v="13"/>
    <d v="2024-02-29T00:00:00"/>
    <s v="EXJ/2023/1249"/>
    <s v="Administrator"/>
    <n v="45381"/>
    <n v="2410070040"/>
    <n v="2410070040"/>
    <s v="EUR"/>
    <n v="81825.73"/>
    <n v="67624.570000000007"/>
    <n v="81825.73"/>
    <s v="Ouverte"/>
  </r>
  <r>
    <n v="15980"/>
    <x v="14"/>
    <d v="2024-02-28T00:00:00"/>
    <s v="EXJ/2023/1246"/>
    <s v="Administrator"/>
    <n v="45380"/>
    <n v="3000005174"/>
    <n v="3000005174"/>
    <s v="EUR"/>
    <n v="9283.58"/>
    <n v="7672.38"/>
    <n v="9283.58"/>
    <s v="Ouverte"/>
  </r>
  <r>
    <n v="15987"/>
    <x v="0"/>
    <d v="2024-03-01T00:00:00"/>
    <s v="EXJ/2023/1248"/>
    <s v="Administrator"/>
    <n v="45380"/>
    <s v="2402-04880 (29/02/2024)"/>
    <s v="2402-04880"/>
    <s v="EUR"/>
    <n v="5500"/>
    <n v="5500"/>
    <n v="5500"/>
    <s v="Ouverte"/>
  </r>
  <r>
    <n v="15986"/>
    <x v="15"/>
    <d v="2024-02-29T00:00:00"/>
    <s v="EXJ/2023/1250"/>
    <s v="Administrator"/>
    <n v="45381"/>
    <s v="I003610"/>
    <s v="I003610"/>
    <s v="GBP"/>
    <n v="4000"/>
    <n v="4000"/>
    <n v="4000"/>
    <s v="Ouverte"/>
  </r>
  <r>
    <n v="15976"/>
    <x v="16"/>
    <d v="2024-02-28T00:00:00"/>
    <s v="EXJ/2023/1247"/>
    <s v="Administrator"/>
    <n v="45380"/>
    <n v="20240146"/>
    <n v="20240146"/>
    <s v="EUR"/>
    <n v="954.29"/>
    <n v="909.49"/>
    <n v="954.29"/>
    <s v="Ouverte"/>
  </r>
  <r>
    <n v="15974"/>
    <x v="17"/>
    <d v="2024-02-01T00:00:00"/>
    <s v="EXJ/2023/1235"/>
    <s v="Administrator"/>
    <n v="45350"/>
    <s v="2233316 (31/07/2023)"/>
    <s v="2233316 (31/07/2023)"/>
    <s v="EUR"/>
    <n v="1563.71"/>
    <n v="1301"/>
    <n v="1563.71"/>
    <s v="Ouverte"/>
  </r>
  <r>
    <n v="15969"/>
    <x v="18"/>
    <d v="2024-02-22T00:00:00"/>
    <s v="EXJ/2023/1240"/>
    <s v="Administrator"/>
    <n v="45354"/>
    <n v="2537773"/>
    <n v="2537773"/>
    <s v="EUR"/>
    <n v="1468.14"/>
    <n v="1468.14"/>
    <n v="1468.14"/>
    <s v="Ouverte"/>
  </r>
  <r>
    <n v="15967"/>
    <x v="17"/>
    <d v="2024-02-02T00:00:00"/>
    <s v="EXJ/2023/1236"/>
    <s v="Administrator"/>
    <n v="45348"/>
    <n v="2240540"/>
    <n v="2240540"/>
    <s v="EUR"/>
    <n v="2639.4"/>
    <n v="2190"/>
    <n v="2639.4"/>
    <s v="Ouverte"/>
  </r>
  <r>
    <n v="15964"/>
    <x v="19"/>
    <d v="2024-02-23T00:00:00"/>
    <s v="EXJ/2023/1243"/>
    <s v="Administrator"/>
    <n v="45375"/>
    <n v="1101329310"/>
    <n v="1101329310"/>
    <s v="EUR"/>
    <n v="18842.400000000001"/>
    <n v="18842.400000000001"/>
    <n v="18842.400000000001"/>
    <s v="Ouverte"/>
  </r>
  <r>
    <n v="15966"/>
    <x v="17"/>
    <d v="2024-02-06T00:00:00"/>
    <s v="EXJ/2023/1238"/>
    <s v="Administrator"/>
    <n v="45348"/>
    <n v="2240577"/>
    <n v="2240577"/>
    <s v="EUR"/>
    <n v="2542.5500000000002"/>
    <n v="2109.96"/>
    <n v="2542.5500000000002"/>
    <s v="Ouverte"/>
  </r>
  <r>
    <n v="15963"/>
    <x v="20"/>
    <d v="2024-02-23T00:00:00"/>
    <s v="EXJ/2023/1241"/>
    <s v="Administrator"/>
    <n v="45348"/>
    <s v="018301/21840"/>
    <s v="018301/21840"/>
    <s v="EUR"/>
    <n v="35.33"/>
    <n v="30.42"/>
    <n v="35.33"/>
    <s v="Ouverte"/>
  </r>
  <r>
    <n v="15958"/>
    <x v="21"/>
    <d v="2024-03-01T00:00:00"/>
    <s v="EXJ/2023/1245"/>
    <s v="Administrator"/>
    <n v="45383"/>
    <n v="2023"/>
    <s v="24SLI099138"/>
    <s v="EUR"/>
    <n v="3381.93"/>
    <n v="2840.48"/>
    <n v="3381.93"/>
    <s v="Ouverte"/>
  </r>
  <r>
    <n v="15962"/>
    <x v="20"/>
    <d v="2024-02-23T00:00:00"/>
    <s v="EXJ/2023/1242"/>
    <s v="Administrator"/>
    <n v="45348"/>
    <s v="2024/0005"/>
    <s v="2024/0005"/>
    <s v="EUR"/>
    <n v="10968.7"/>
    <n v="10947.94"/>
    <n v="10968.7"/>
    <s v="Ouverte"/>
  </r>
  <r>
    <n v="15961"/>
    <x v="22"/>
    <d v="2024-02-26T00:00:00"/>
    <s v="EXJ/2023/1244"/>
    <s v="Administrator"/>
    <n v="45348"/>
    <n v="35651818823"/>
    <n v="35651818823"/>
    <s v="EUR"/>
    <n v="306.64999999999998"/>
    <n v="304.8"/>
    <n v="306.64999999999998"/>
    <s v="Ouverte"/>
  </r>
  <r>
    <n v="15957"/>
    <x v="23"/>
    <d v="2024-02-20T00:00:00"/>
    <s v="EXJ/2023/1239"/>
    <s v="Administrator"/>
    <n v="45356"/>
    <s v="Taxe 2024"/>
    <s v="Taxe 2024"/>
    <s v="EUR"/>
    <n v="260"/>
    <n v="260"/>
    <n v="260"/>
    <s v="Ouverte"/>
  </r>
  <r>
    <n v="15954"/>
    <x v="24"/>
    <d v="2024-02-01T00:00:00"/>
    <s v="EXJ/2023/1204"/>
    <s v="Administrator"/>
    <n v="45361"/>
    <s v="240196 (31/01/2024)"/>
    <n v="240196"/>
    <s v="EUR"/>
    <n v="2639.43"/>
    <n v="2181.35"/>
    <n v="2639.43"/>
    <s v="Ouverte"/>
  </r>
  <r>
    <n v="15950"/>
    <x v="25"/>
    <d v="2024-02-20T00:00:00"/>
    <s v="EXJ/2023/1205"/>
    <s v="Administrator"/>
    <n v="45349"/>
    <s v="VF2401571"/>
    <s v="VF2401571"/>
    <s v="EUR"/>
    <n v="175.8"/>
    <n v="145.29"/>
    <n v="175.8"/>
    <s v="Ouverte"/>
  </r>
  <r>
    <n v="15953"/>
    <x v="26"/>
    <d v="2024-02-01T00:00:00"/>
    <s v="EXJ/2023/1206"/>
    <s v="Administrator"/>
    <n v="45351"/>
    <s v="BT US - 2023-002 (31/12/2023)"/>
    <s v="BT US - 2023-002"/>
    <s v="USD"/>
    <n v="8736.4500000000007"/>
    <n v="8736.4500000000007"/>
    <n v="8736.4500000000007"/>
    <s v="Ouverte"/>
  </r>
  <r>
    <n v="15951"/>
    <x v="13"/>
    <d v="2024-02-13T00:00:00"/>
    <s v="EXJ/2023/1207"/>
    <s v="Administrator"/>
    <n v="45365"/>
    <n v="2410070033"/>
    <n v="2410070033"/>
    <s v="EUR"/>
    <n v="12432.75"/>
    <n v="10275"/>
    <n v="12432.75"/>
    <s v="Ouverte"/>
  </r>
  <r>
    <n v="15943"/>
    <x v="27"/>
    <d v="2024-02-15T00:00:00"/>
    <s v="EXJ/2023/1209"/>
    <s v="Administrator"/>
    <n v="45347"/>
    <s v="C4H08202"/>
    <s v="C4H08202"/>
    <s v="EUR"/>
    <n v="98.17"/>
    <n v="98.17"/>
    <n v="98.17"/>
    <s v="Ouverte"/>
  </r>
  <r>
    <n v="15947"/>
    <x v="28"/>
    <d v="2024-02-16T00:00:00"/>
    <s v="EXJ/2023/1210"/>
    <s v="Administrator"/>
    <n v="45367"/>
    <s v="BioSenic -MBS-I&amp;C 2023 Q4 BoD"/>
    <s v="BioSenic -MBS-I&amp;C 2023 Q4 BoD"/>
    <s v="EUR"/>
    <n v="5000"/>
    <n v="5000"/>
    <n v="5000"/>
    <s v="Ouverte"/>
  </r>
  <r>
    <n v="15946"/>
    <x v="29"/>
    <d v="2024-02-16T00:00:00"/>
    <s v="EXJ/2023/1211"/>
    <s v="Administrator"/>
    <n v="45352"/>
    <s v="3404195255 [8004461607]"/>
    <s v="3404195255 [8004461607]"/>
    <s v="EUR"/>
    <n v="13915"/>
    <n v="11500"/>
    <n v="13915"/>
    <s v="Ouverte"/>
  </r>
  <r>
    <n v="15945"/>
    <x v="30"/>
    <d v="2024-02-07T00:00:00"/>
    <s v="EXJ/2023/1213"/>
    <s v="Administrator"/>
    <n v="45344"/>
    <s v="EBE-2024-02-36074"/>
    <s v="EBE-2024-02-36074"/>
    <s v="EUR"/>
    <n v="6002.81"/>
    <n v="4961"/>
    <n v="6002.81"/>
    <s v="Ouverte"/>
  </r>
  <r>
    <n v="15949"/>
    <x v="28"/>
    <d v="2024-02-16T00:00:00"/>
    <s v="EXJ/2023/1214"/>
    <s v="Administrator"/>
    <n v="45367"/>
    <s v="BioSenic -MBS-I&amp;C 2023 Q3 BoD"/>
    <s v="BioSenic -MBS-I&amp;C 2023 Q3 BoD"/>
    <s v="EUR"/>
    <n v="5000"/>
    <n v="5000"/>
    <n v="5000"/>
    <s v="Ouverte"/>
  </r>
  <r>
    <n v="15944"/>
    <x v="27"/>
    <d v="2024-02-15T00:00:00"/>
    <s v="EXJ/2023/1215"/>
    <s v="Administrator"/>
    <n v="45347"/>
    <s v="B4198279"/>
    <s v="B4198279"/>
    <s v="EUR"/>
    <n v="141.88999999999999"/>
    <n v="117.27"/>
    <n v="141.88999999999999"/>
    <s v="Ouverte"/>
  </r>
  <r>
    <n v="15941"/>
    <x v="31"/>
    <d v="2024-02-14T00:00:00"/>
    <s v="EXJ/2023/1216"/>
    <s v="Administrator"/>
    <n v="45351"/>
    <s v="38/0135"/>
    <s v="38/0135"/>
    <s v="EUR"/>
    <n v="1180.96"/>
    <n v="976"/>
    <n v="1180.96"/>
    <s v="Ouverte"/>
  </r>
  <r>
    <n v="15924"/>
    <x v="2"/>
    <d v="2024-02-08T00:00:00"/>
    <s v="EXJ/2023/1136"/>
    <s v="Administrator"/>
    <n v="45351"/>
    <n v="342400317"/>
    <n v="342400317"/>
    <s v="EUR"/>
    <n v="21018.91"/>
    <n v="17371"/>
    <n v="21018.91"/>
    <s v="Ouverte"/>
  </r>
  <r>
    <n v="15920"/>
    <x v="32"/>
    <d v="2024-02-06T00:00:00"/>
    <s v="EXJ/2023/1138"/>
    <s v="Administrator"/>
    <n v="45338"/>
    <n v="2024017275"/>
    <n v="2024017275"/>
    <s v="EUR"/>
    <n v="213.09"/>
    <n v="176.11"/>
    <n v="213.09"/>
    <s v="Ouverte"/>
  </r>
  <r>
    <n v="15926"/>
    <x v="33"/>
    <d v="2024-02-09T00:00:00"/>
    <s v="EXJ/2023/1139"/>
    <s v="Administrator"/>
    <n v="45361"/>
    <s v="VNI24000104"/>
    <s v="VNI24000104"/>
    <s v="EUR"/>
    <n v="85.85"/>
    <n v="70.95"/>
    <n v="85.85"/>
    <s v="Ouverte"/>
  </r>
  <r>
    <n v="15925"/>
    <x v="2"/>
    <d v="2024-02-08T00:00:00"/>
    <s v="EXJ/2023/1142"/>
    <s v="Administrator"/>
    <n v="45351"/>
    <n v="342400316"/>
    <n v="342400316"/>
    <s v="EUR"/>
    <n v="23906.58"/>
    <n v="19757.5"/>
    <n v="23906.58"/>
    <s v="Ouverte"/>
  </r>
  <r>
    <n v="15919"/>
    <x v="34"/>
    <d v="2024-02-06T00:00:00"/>
    <s v="EXJ/2023/1144"/>
    <s v="Administrator"/>
    <n v="45336"/>
    <n v="13596985"/>
    <n v="13596985"/>
    <s v="EUR"/>
    <n v="31.71"/>
    <n v="29.79"/>
    <n v="31.71"/>
    <s v="Ouverte"/>
  </r>
  <r>
    <n v="15918"/>
    <x v="20"/>
    <d v="2024-01-25T00:00:00"/>
    <s v="EXJ/2023/1147"/>
    <s v="Administrator"/>
    <n v="45351"/>
    <s v="018301/9219"/>
    <s v="018301/9219"/>
    <s v="EUR"/>
    <n v="14.13"/>
    <n v="11.68"/>
    <n v="14.13"/>
    <s v="Ouverte"/>
  </r>
  <r>
    <n v="15909"/>
    <x v="0"/>
    <d v="2024-01-31T00:00:00"/>
    <s v="EXJ/2023/1149"/>
    <s v="Administrator"/>
    <n v="45350"/>
    <s v="2401-04841"/>
    <s v="2401-04841"/>
    <s v="EUR"/>
    <n v="1500"/>
    <n v="1500"/>
    <n v="1500"/>
    <s v="Ouverte"/>
  </r>
  <r>
    <n v="15914"/>
    <x v="25"/>
    <d v="2024-01-31T00:00:00"/>
    <s v="EXJ/2023/1150"/>
    <s v="Administrator"/>
    <n v="45329"/>
    <s v="VF2400856"/>
    <s v="VF2400856"/>
    <s v="EUR"/>
    <n v="369.05"/>
    <n v="305"/>
    <n v="369.05"/>
    <s v="Ouverte"/>
  </r>
  <r>
    <n v="15911"/>
    <x v="35"/>
    <d v="2024-01-01T00:00:00"/>
    <s v="EXJ/2023/1151"/>
    <s v="Administrator"/>
    <n v="45322"/>
    <s v="FAC_05.2023 (31/12/2023)"/>
    <s v="FAC_05.2023"/>
    <s v="EUR"/>
    <n v="4021.3"/>
    <n v="4021.3"/>
    <n v="4021.3"/>
    <s v="Ouverte"/>
  </r>
  <r>
    <n v="15910"/>
    <x v="34"/>
    <d v="2024-02-05T00:00:00"/>
    <s v="EXJ/2023/1152"/>
    <s v="Administrator"/>
    <n v="45335"/>
    <n v="13595288"/>
    <n v="13595288"/>
    <s v="EUR"/>
    <n v="16.37"/>
    <n v="15.38"/>
    <n v="16.37"/>
    <s v="Ouverte"/>
  </r>
  <r>
    <n v="15913"/>
    <x v="34"/>
    <d v="2024-02-02T00:00:00"/>
    <s v="EXJ/2023/1153"/>
    <s v="Administrator"/>
    <n v="45332"/>
    <n v="13591812"/>
    <n v="13591812"/>
    <s v="EUR"/>
    <n v="103.27"/>
    <n v="88.26"/>
    <n v="103.27"/>
    <s v="Ouverte"/>
  </r>
  <r>
    <n v="15908"/>
    <x v="0"/>
    <d v="2024-01-31T00:00:00"/>
    <s v="EXJ/2023/1155"/>
    <s v="Administrator"/>
    <n v="45350"/>
    <s v="2402-04840"/>
    <s v="2402-04840"/>
    <s v="EUR"/>
    <n v="4000"/>
    <n v="4000"/>
    <n v="4000"/>
    <s v="Ouverte"/>
  </r>
  <r>
    <n v="15905"/>
    <x v="1"/>
    <d v="2024-02-01T00:00:00"/>
    <s v="EXJ/2023/1156"/>
    <s v="Administrator"/>
    <n v="45337"/>
    <s v="INV/2024/02/00089 /"/>
    <s v="INV/2024/02/00089 /"/>
    <s v="EUR"/>
    <n v="72.48"/>
    <n v="59.9"/>
    <n v="72.48"/>
    <s v="Ouverte"/>
  </r>
  <r>
    <n v="15894"/>
    <x v="12"/>
    <d v="2024-01-02T00:00:00"/>
    <s v="EXJ/2023/1157"/>
    <s v="Administrator"/>
    <n v="45350"/>
    <n v="201112120"/>
    <n v="201112120"/>
    <s v="EUR"/>
    <n v="535"/>
    <n v="535"/>
    <n v="535"/>
    <s v="Ouverte"/>
  </r>
  <r>
    <n v="15904"/>
    <x v="4"/>
    <d v="2024-01-31T00:00:00"/>
    <s v="EXJ/2023/1158"/>
    <s v="Administrator"/>
    <n v="45351"/>
    <n v="202400236"/>
    <n v="202400236"/>
    <s v="EUR"/>
    <n v="334.52"/>
    <n v="276.45999999999998"/>
    <n v="334.52"/>
    <s v="Ouverte"/>
  </r>
  <r>
    <n v="15901"/>
    <x v="19"/>
    <d v="2024-01-26T00:00:00"/>
    <s v="EXJ/2023/1159"/>
    <s v="Administrator"/>
    <n v="45348"/>
    <n v="1101324216"/>
    <n v="1101324216"/>
    <s v="EUR"/>
    <n v="13480.92"/>
    <n v="13480.92"/>
    <n v="13480.92"/>
    <s v="Ouverte"/>
  </r>
  <r>
    <n v="15899"/>
    <x v="19"/>
    <d v="2024-01-26T00:00:00"/>
    <s v="EXJ/2023/1161"/>
    <s v="Administrator"/>
    <n v="45348"/>
    <n v="1101324223"/>
    <n v="1101324223"/>
    <s v="EUR"/>
    <n v="108029.4"/>
    <n v="108029.4"/>
    <n v="108029.4"/>
    <s v="Ouverte"/>
  </r>
  <r>
    <n v="15900"/>
    <x v="19"/>
    <d v="2024-01-26T00:00:00"/>
    <s v="EXJ/2023/1163"/>
    <s v="Administrator"/>
    <n v="45348"/>
    <n v="1101324224"/>
    <n v="1101324224"/>
    <s v="EUR"/>
    <n v="180759.23"/>
    <n v="180759.23"/>
    <n v="180759.23"/>
    <s v="Ouverte"/>
  </r>
  <r>
    <n v="15898"/>
    <x v="8"/>
    <d v="2024-01-31T00:00:00"/>
    <s v="EXJ/2023/1162"/>
    <s v="Administrator"/>
    <n v="45323"/>
    <n v="4904232650"/>
    <n v="4904232650"/>
    <s v="EUR"/>
    <n v="10.4"/>
    <n v="10.4"/>
    <n v="10.4"/>
    <s v="Ouverte"/>
  </r>
  <r>
    <n v="15896"/>
    <x v="36"/>
    <d v="2024-01-31T00:00:00"/>
    <s v="EXJ/2023/1167"/>
    <s v="Administrator"/>
    <n v="45328"/>
    <s v="V39-240016"/>
    <s v="V39-240016"/>
    <s v="EUR"/>
    <n v="2529.5500000000002"/>
    <n v="2090.54"/>
    <n v="2529.5500000000002"/>
    <s v="Ouverte"/>
  </r>
  <r>
    <n v="15891"/>
    <x v="2"/>
    <d v="2024-01-29T00:00:00"/>
    <s v="EXJ/2023/1168"/>
    <s v="Administrator"/>
    <n v="45351"/>
    <n v="342400061"/>
    <n v="342400061"/>
    <s v="EUR"/>
    <n v="13688.73"/>
    <n v="11313"/>
    <n v="13688.73"/>
    <s v="Ouverte"/>
  </r>
  <r>
    <n v="15892"/>
    <x v="2"/>
    <d v="2024-01-31T00:00:00"/>
    <s v="EXJ/2023/1169"/>
    <s v="Administrator"/>
    <n v="45351"/>
    <n v="342400260"/>
    <n v="342400260"/>
    <s v="EUR"/>
    <n v="45398.35"/>
    <n v="37519.300000000003"/>
    <n v="45398.35"/>
    <s v="Ouverte"/>
  </r>
  <r>
    <n v="15893"/>
    <x v="15"/>
    <d v="2024-01-31T00:00:00"/>
    <s v="EXJ/2023/1170"/>
    <s v="Administrator"/>
    <n v="45351"/>
    <s v="I003602"/>
    <s v="I003602"/>
    <s v="GBP"/>
    <n v="4000"/>
    <n v="4000"/>
    <n v="4000"/>
    <s v="Ouverte"/>
  </r>
  <r>
    <n v="15890"/>
    <x v="2"/>
    <d v="2024-01-29T00:00:00"/>
    <s v="EXJ/2023/1171"/>
    <s v="Administrator"/>
    <n v="45351"/>
    <n v="342400053"/>
    <n v="342400053"/>
    <s v="EUR"/>
    <n v="7581.01"/>
    <n v="6265.3"/>
    <n v="7581.01"/>
    <s v="Ouverte"/>
  </r>
  <r>
    <n v="15895"/>
    <x v="3"/>
    <d v="2024-01-31T00:00:00"/>
    <s v="EXJ/2023/1172"/>
    <s v="Administrator"/>
    <n v="45352"/>
    <s v="INV4012087"/>
    <s v="INV4012087"/>
    <s v="EUR"/>
    <n v="57717"/>
    <n v="47700"/>
    <n v="57717"/>
    <s v="Ouverte"/>
  </r>
  <r>
    <n v="15889"/>
    <x v="14"/>
    <d v="2024-01-28T00:00:00"/>
    <s v="EXJ/2023/1173"/>
    <s v="Administrator"/>
    <n v="45349"/>
    <s v="VEX202400711"/>
    <s v="VEX202400711"/>
    <s v="EUR"/>
    <n v="9381.9"/>
    <n v="7753.64"/>
    <n v="9381.9"/>
    <s v="Ouverte"/>
  </r>
  <r>
    <n v="15897"/>
    <x v="9"/>
    <d v="2024-01-25T00:00:00"/>
    <s v="EXJ/2023/1174"/>
    <s v="Administrator"/>
    <n v="45326"/>
    <s v="f208078"/>
    <s v="f208078"/>
    <s v="EUR"/>
    <n v="568.53"/>
    <n v="568.53"/>
    <n v="568.53"/>
    <s v="Ouverte"/>
  </r>
  <r>
    <n v="15887"/>
    <x v="19"/>
    <d v="2024-01-26T00:00:00"/>
    <s v="EXJ/2023/1177"/>
    <s v="Administrator"/>
    <n v="45347"/>
    <n v="1101323983"/>
    <n v="1101323983"/>
    <s v="EUR"/>
    <n v="62.31"/>
    <n v="62.31"/>
    <n v="62.31"/>
    <s v="Ouverte"/>
  </r>
  <r>
    <n v="15875"/>
    <x v="37"/>
    <d v="2024-01-01T00:00:00"/>
    <s v="EXJ/2023/1165"/>
    <s v="Administrator"/>
    <n v="45322"/>
    <s v="F-2023-005 (31/12/2023)"/>
    <s v="F-2023-005"/>
    <s v="EUR"/>
    <n v="5000"/>
    <n v="5000"/>
    <n v="5000"/>
    <s v="Ouverte"/>
  </r>
  <r>
    <n v="15876"/>
    <x v="37"/>
    <d v="2024-01-01T00:00:00"/>
    <s v="EXJ/2023/1166"/>
    <s v="Administrator"/>
    <n v="45657"/>
    <s v="F-2023-004 (31/12/2023)"/>
    <s v="F-2023-004"/>
    <s v="EUR"/>
    <n v="5000"/>
    <n v="5000"/>
    <n v="5000"/>
    <s v="Ouverte"/>
  </r>
  <r>
    <n v="15885"/>
    <x v="18"/>
    <d v="2024-01-25T00:00:00"/>
    <s v="EXJ/2023/1178"/>
    <s v="Administrator"/>
    <n v="45326"/>
    <n v="2517279"/>
    <n v="2517279"/>
    <s v="EUR"/>
    <n v="826.44"/>
    <n v="826.44"/>
    <n v="826.44"/>
    <s v="Ouverte"/>
  </r>
  <r>
    <n v="15883"/>
    <x v="19"/>
    <d v="2024-01-26T00:00:00"/>
    <s v="EXJ/2023/1179"/>
    <s v="Administrator"/>
    <n v="45348"/>
    <n v="1101323401"/>
    <n v="1101323401"/>
    <s v="EUR"/>
    <n v="18842.400000000001"/>
    <n v="18842.400000000001"/>
    <n v="18842.400000000001"/>
    <s v="Ouverte"/>
  </r>
  <r>
    <n v="15882"/>
    <x v="16"/>
    <d v="2024-01-29T00:00:00"/>
    <s v="EXJ/2023/1180"/>
    <s v="Administrator"/>
    <n v="45350"/>
    <n v="20240046"/>
    <n v="20240046"/>
    <s v="EUR"/>
    <n v="954.29"/>
    <n v="909.49"/>
    <n v="954.29"/>
    <s v="Ouverte"/>
  </r>
  <r>
    <n v="15879"/>
    <x v="38"/>
    <d v="2024-01-29T00:00:00"/>
    <s v="EXJ/2023/1181"/>
    <s v="Administrator"/>
    <n v="45336"/>
    <s v="082.05.240004"/>
    <s v="082.05.240004"/>
    <s v="EUR"/>
    <n v="11174.15"/>
    <n v="10391.030000000001"/>
    <n v="11174.15"/>
    <s v="Ouverte"/>
  </r>
  <r>
    <n v="15859"/>
    <x v="39"/>
    <d v="2024-01-23T00:00:00"/>
    <s v="EXJ/2023/1182"/>
    <s v="Administrator"/>
    <n v="45347"/>
    <s v="F2400038"/>
    <s v="F2400038"/>
    <s v="CHF"/>
    <n v="360"/>
    <n v="360"/>
    <n v="360"/>
    <s v="Ouverte"/>
  </r>
  <r>
    <n v="15856"/>
    <x v="40"/>
    <d v="2024-01-01T00:00:00"/>
    <s v="EXJ/2023/1105"/>
    <s v="Administrator"/>
    <n v="45315"/>
    <s v="202470000005 (01/01/2024)"/>
    <n v="202470000005"/>
    <s v="EUR"/>
    <n v="495"/>
    <n v="495"/>
    <n v="495"/>
    <s v="Ouverte"/>
  </r>
  <r>
    <n v="15849"/>
    <x v="41"/>
    <d v="2024-01-23T00:00:00"/>
    <s v="EXJ/2023/1183"/>
    <s v="Administrator"/>
    <n v="45345"/>
    <n v="4240001001"/>
    <n v="4240001001"/>
    <s v="EUR"/>
    <n v="195.71"/>
    <n v="161.74"/>
    <n v="195.71"/>
    <s v="Ouverte"/>
  </r>
  <r>
    <n v="15843"/>
    <x v="19"/>
    <d v="2024-01-22T00:00:00"/>
    <s v="EXJ/2023/1185"/>
    <s v="Administrator"/>
    <n v="45343"/>
    <n v="1101321623"/>
    <n v="1101321623"/>
    <s v="EUR"/>
    <n v="1830.8"/>
    <n v="1830.8"/>
    <n v="1830.8"/>
    <s v="Ouverte"/>
  </r>
  <r>
    <n v="15844"/>
    <x v="19"/>
    <d v="2024-01-22T00:00:00"/>
    <s v="EXJ/2023/1125"/>
    <s v="Administrator"/>
    <n v="45343"/>
    <n v="1101321622"/>
    <n v="1101321622"/>
    <s v="EUR"/>
    <n v="5338.47"/>
    <n v="5338.47"/>
    <n v="5338.47"/>
    <s v="Ouverte"/>
  </r>
  <r>
    <n v="15839"/>
    <x v="42"/>
    <d v="2024-01-22T00:00:00"/>
    <s v="EXJ/2023/1187"/>
    <s v="Administrator"/>
    <n v="45344"/>
    <s v="F-2024-002"/>
    <s v="F-2024-002"/>
    <s v="EUR"/>
    <n v="6250"/>
    <n v="6250"/>
    <n v="6250"/>
    <s v="Ouverte"/>
  </r>
  <r>
    <n v="15254"/>
    <x v="13"/>
    <d v="2024-01-01T00:00:00"/>
    <s v="EXJ/2023/1188"/>
    <s v="Fagoo Celia"/>
    <n v="45292"/>
    <s v="2310070134 (21/08/2023)"/>
    <n v="2310070134"/>
    <s v="EUR"/>
    <n v="65104.05"/>
    <n v="53805"/>
    <n v="65104.05"/>
    <s v="Ouverte"/>
  </r>
  <r>
    <n v="15835"/>
    <x v="33"/>
    <d v="2024-01-18T00:00:00"/>
    <s v="EXJ/2023/1189"/>
    <s v="Administrator"/>
    <n v="45339"/>
    <s v="VNI24000020"/>
    <s v="VNI24000020"/>
    <s v="EUR"/>
    <n v="89.89"/>
    <n v="74.290000000000006"/>
    <n v="89.89"/>
    <s v="Ouverte"/>
  </r>
  <r>
    <n v="15833"/>
    <x v="43"/>
    <d v="2023-12-12T00:00:00"/>
    <s v="EXJ/2023/1099"/>
    <s v="Administrator"/>
    <n v="45286"/>
    <s v="INNC00011194"/>
    <s v="INNC00011194"/>
    <s v="EUR"/>
    <n v="4815.8"/>
    <n v="3980"/>
    <n v="4815.8"/>
    <s v="Ouverte"/>
  </r>
  <r>
    <n v="15834"/>
    <x v="44"/>
    <d v="2024-01-18T00:00:00"/>
    <s v="EXJ/2023/1192"/>
    <s v="Administrator"/>
    <n v="45322"/>
    <s v="2024-0021"/>
    <s v="2024-0021"/>
    <s v="EUR"/>
    <n v="8750"/>
    <n v="8750"/>
    <n v="8750"/>
    <s v="Ouverte"/>
  </r>
  <r>
    <n v="15818"/>
    <x v="45"/>
    <d v="2023-12-31T00:00:00"/>
    <s v="EXJ/2023/1102"/>
    <s v="Administrator"/>
    <n v="45321"/>
    <n v="6979"/>
    <n v="6979"/>
    <s v="EUR"/>
    <n v="6981.33"/>
    <n v="6981.33"/>
    <n v="6981.33"/>
    <s v="Ouverte"/>
  </r>
  <r>
    <n v="15826"/>
    <x v="25"/>
    <d v="2024-01-17T00:00:00"/>
    <s v="EXJ/2023/1194"/>
    <s v="Administrator"/>
    <n v="45315"/>
    <s v="VF2400186"/>
    <s v="VF2400186"/>
    <s v="EUR"/>
    <n v="1361.1"/>
    <n v="1124.8800000000001"/>
    <n v="1361.1"/>
    <s v="Ouverte"/>
  </r>
  <r>
    <n v="15825"/>
    <x v="46"/>
    <d v="2024-01-04T00:00:00"/>
    <s v="EXJ/2023/1195"/>
    <s v="Administrator"/>
    <n v="45325"/>
    <n v="240022"/>
    <n v="240022"/>
    <s v="EUR"/>
    <n v="72.239999999999995"/>
    <n v="59.7"/>
    <n v="72.239999999999995"/>
    <s v="Ouverte"/>
  </r>
  <r>
    <n v="15828"/>
    <x v="47"/>
    <d v="2024-01-16T00:00:00"/>
    <s v="EXJ/2023/1196"/>
    <s v="Administrator"/>
    <n v="45337"/>
    <n v="1800000042303"/>
    <n v="1800000042303"/>
    <s v="EUR"/>
    <n v="2237.5"/>
    <n v="2237.5"/>
    <n v="2237.5"/>
    <s v="Ouverte"/>
  </r>
  <r>
    <n v="15817"/>
    <x v="48"/>
    <d v="2024-01-16T00:00:00"/>
    <s v="EXJ/2023/1123"/>
    <s v="Administrator"/>
    <n v="45338"/>
    <n v="45017"/>
    <n v="45017"/>
    <s v="EUR"/>
    <n v="7500"/>
    <n v="7500"/>
    <n v="7500"/>
    <s v="Ouverte"/>
  </r>
  <r>
    <n v="15813"/>
    <x v="10"/>
    <d v="2024-01-12T00:00:00"/>
    <s v="EXJ/2023/1197"/>
    <s v="Administrator"/>
    <n v="45337"/>
    <n v="1752443"/>
    <n v="1752443"/>
    <s v="EUR"/>
    <n v="174.59"/>
    <n v="174.59"/>
    <n v="174.59"/>
    <s v="Ouverte"/>
  </r>
  <r>
    <n v="15810"/>
    <x v="43"/>
    <d v="2024-01-10T00:00:00"/>
    <s v="EXJ/2023/1198"/>
    <s v="Administrator"/>
    <n v="45315"/>
    <s v="INNC00011436"/>
    <s v="INNC00011436"/>
    <s v="EUR"/>
    <n v="4815.8"/>
    <n v="3980"/>
    <n v="4815.8"/>
    <s v="Ouverte"/>
  </r>
  <r>
    <n v="15812"/>
    <x v="49"/>
    <d v="2024-01-05T00:00:00"/>
    <s v="EXJ/2023/1122"/>
    <s v="Administrator"/>
    <n v="45337"/>
    <n v="2023010"/>
    <n v="2023010"/>
    <s v="EUR"/>
    <n v="7562.5"/>
    <n v="6250"/>
    <n v="7562.5"/>
    <s v="Ouverte"/>
  </r>
  <r>
    <n v="15808"/>
    <x v="50"/>
    <d v="2023-12-31T00:00:00"/>
    <s v="EXJ/2023/1086"/>
    <s v="Administrator"/>
    <n v="45350"/>
    <n v="195239"/>
    <n v="195239"/>
    <s v="EUR"/>
    <n v="2029.93"/>
    <n v="1677.63"/>
    <n v="2029.93"/>
    <s v="Ouverte"/>
  </r>
  <r>
    <n v="15807"/>
    <x v="50"/>
    <d v="2023-12-31T00:00:00"/>
    <s v="EXJ/2023/1083"/>
    <s v="Administrator"/>
    <n v="45350"/>
    <n v="195240"/>
    <n v="195240"/>
    <s v="EUR"/>
    <n v="1085.19"/>
    <n v="896.85"/>
    <n v="1085.19"/>
    <s v="Ouverte"/>
  </r>
  <r>
    <n v="15805"/>
    <x v="50"/>
    <d v="2023-12-31T00:00:00"/>
    <s v="EXJ/2023/1084"/>
    <s v="Administrator"/>
    <n v="45350"/>
    <n v="195199"/>
    <n v="195199"/>
    <s v="EUR"/>
    <n v="3036.87"/>
    <n v="2509.81"/>
    <n v="3036.87"/>
    <s v="Ouverte"/>
  </r>
  <r>
    <n v="15806"/>
    <x v="50"/>
    <d v="2023-12-31T00:00:00"/>
    <s v="EXJ/2023/1085"/>
    <s v="Administrator"/>
    <n v="45350"/>
    <n v="195241"/>
    <n v="195241"/>
    <s v="EUR"/>
    <n v="1270.8399999999999"/>
    <n v="1050.28"/>
    <n v="1270.8399999999999"/>
    <s v="Ouverte"/>
  </r>
  <r>
    <n v="15797"/>
    <x v="25"/>
    <d v="2023-12-31T00:00:00"/>
    <s v="EXJ/2023/1092"/>
    <s v="Administrator"/>
    <n v="45298"/>
    <s v="VF2314552"/>
    <s v="VF2314552"/>
    <s v="EUR"/>
    <n v="248.05"/>
    <n v="205"/>
    <n v="248.05"/>
    <s v="Ouverte"/>
  </r>
  <r>
    <n v="15799"/>
    <x v="19"/>
    <d v="2023-12-29T00:00:00"/>
    <s v="EXJ/2023/1079"/>
    <s v="Administrator"/>
    <n v="45322"/>
    <n v="1101318611"/>
    <n v="1101318611"/>
    <s v="EUR"/>
    <n v="14779.54"/>
    <n v="14779.54"/>
    <n v="14779.54"/>
    <s v="Ouverte"/>
  </r>
  <r>
    <n v="15800"/>
    <x v="19"/>
    <d v="2023-12-29T00:00:00"/>
    <s v="EXJ/2023/1080"/>
    <s v="Administrator"/>
    <n v="45322"/>
    <n v="1101319029"/>
    <n v="1101319029"/>
    <s v="EUR"/>
    <n v="213.95"/>
    <n v="213.95"/>
    <n v="213.95"/>
    <s v="Ouverte"/>
  </r>
  <r>
    <n v="15801"/>
    <x v="19"/>
    <d v="2023-12-29T00:00:00"/>
    <s v="EXJ/2023/1081"/>
    <s v="Administrator"/>
    <n v="45322"/>
    <n v="1101319028"/>
    <n v="1101319028"/>
    <s v="EUR"/>
    <n v="892.61"/>
    <n v="892.61"/>
    <n v="892.61"/>
    <s v="Ouverte"/>
  </r>
  <r>
    <n v="15802"/>
    <x v="19"/>
    <d v="2023-12-29T00:00:00"/>
    <s v="EXJ/2023/1082"/>
    <s v="Administrator"/>
    <n v="45322"/>
    <n v="1101318610"/>
    <n v="1101318610"/>
    <s v="EUR"/>
    <n v="5957.62"/>
    <n v="5957.62"/>
    <n v="5957.62"/>
    <s v="Ouverte"/>
  </r>
  <r>
    <n v="15789"/>
    <x v="51"/>
    <d v="2023-12-29T00:00:00"/>
    <s v="EXJ/2023/1091"/>
    <s v="Administrator"/>
    <n v="45320"/>
    <s v="BSC-23-0015"/>
    <s v="BSC-23-0015"/>
    <s v="EUR"/>
    <n v="114.95"/>
    <n v="95"/>
    <n v="114.95"/>
    <s v="Ouverte"/>
  </r>
  <r>
    <n v="15788"/>
    <x v="51"/>
    <d v="2023-12-29T00:00:00"/>
    <s v="EXJ/2023/1090"/>
    <s v="Administrator"/>
    <n v="45320"/>
    <s v="BSC-23-0014"/>
    <s v="BSC-23-0014"/>
    <s v="EUR"/>
    <n v="114.95"/>
    <n v="95"/>
    <n v="114.95"/>
    <s v="Ouverte"/>
  </r>
  <r>
    <n v="15794"/>
    <x v="38"/>
    <d v="2024-01-05T00:00:00"/>
    <s v="EXJ/2023/1095"/>
    <s v="Administrator"/>
    <n v="45311"/>
    <s v="082.09.240003"/>
    <s v="082.09.240003"/>
    <s v="EUR"/>
    <n v="484.59"/>
    <n v="400.66"/>
    <n v="484.59"/>
    <s v="Ouverte"/>
  </r>
  <r>
    <n v="15782"/>
    <x v="4"/>
    <d v="2023-12-31T00:00:00"/>
    <s v="EXJ/2023/1072"/>
    <s v="Administrator"/>
    <n v="45322"/>
    <n v="202305982"/>
    <n v="202305982"/>
    <s v="EUR"/>
    <n v="2001.1"/>
    <n v="1653.8"/>
    <n v="2001.1"/>
    <s v="Ouverte"/>
  </r>
  <r>
    <n v="15772"/>
    <x v="14"/>
    <d v="2023-12-28T00:00:00"/>
    <s v="EXJ/2023/1065"/>
    <s v="Administrator"/>
    <n v="45318"/>
    <s v="VEX202329070"/>
    <s v="VEX202329070"/>
    <s v="EUR"/>
    <n v="8618.32"/>
    <n v="7122.58"/>
    <n v="8618.32"/>
    <s v="Ouverte"/>
  </r>
  <r>
    <n v="15766"/>
    <x v="12"/>
    <d v="2023-12-29T00:00:00"/>
    <s v="EXJ/2023/1069"/>
    <s v="Administrator"/>
    <n v="45322"/>
    <n v="201111992"/>
    <n v="201111992"/>
    <s v="EUR"/>
    <n v="535"/>
    <n v="535"/>
    <n v="535"/>
    <s v="Ouverte"/>
  </r>
  <r>
    <n v="15770"/>
    <x v="19"/>
    <d v="2023-12-29T00:00:00"/>
    <s v="EXJ/2023/1068"/>
    <s v="Administrator"/>
    <n v="45319"/>
    <n v="1101318580"/>
    <n v="1101318580"/>
    <s v="EUR"/>
    <n v="18842.400000000001"/>
    <n v="18842.400000000001"/>
    <n v="18842.400000000001"/>
    <s v="Ouverte"/>
  </r>
  <r>
    <n v="15769"/>
    <x v="9"/>
    <d v="2023-12-28T00:00:00"/>
    <s v="EXJ/2023/1064"/>
    <s v="Administrator"/>
    <n v="45298"/>
    <s v="f207583"/>
    <s v="f207583"/>
    <s v="EUR"/>
    <n v="564.33000000000004"/>
    <n v="564.33000000000004"/>
    <n v="564.33000000000004"/>
    <s v="Ouverte"/>
  </r>
  <r>
    <n v="15768"/>
    <x v="8"/>
    <d v="2023-12-31T00:00:00"/>
    <s v="EXJ/2023/1070"/>
    <s v="Administrator"/>
    <n v="45306"/>
    <n v="4879519762"/>
    <n v="4879519762"/>
    <s v="EUR"/>
    <n v="10.4"/>
    <n v="10.4"/>
    <n v="10.4"/>
    <s v="Ouverte"/>
  </r>
  <r>
    <n v="15773"/>
    <x v="52"/>
    <d v="2023-12-26T00:00:00"/>
    <s v="EXJ/2023/1062"/>
    <s v="Administrator"/>
    <n v="45316"/>
    <s v="INVBE-00814"/>
    <s v="INVBE-00814"/>
    <s v="EUR"/>
    <n v="8879.9500000000007"/>
    <n v="7338.8"/>
    <n v="8879.9500000000007"/>
    <s v="Ouverte"/>
  </r>
  <r>
    <n v="15761"/>
    <x v="0"/>
    <d v="2023-12-21T00:00:00"/>
    <s v="EXJ/2023/1052"/>
    <s v="Administrator"/>
    <n v="45322"/>
    <s v="2312-04748"/>
    <s v="2312-04748"/>
    <s v="EUR"/>
    <n v="1500"/>
    <n v="1500"/>
    <n v="1500"/>
    <s v="Ouverte"/>
  </r>
  <r>
    <n v="15760"/>
    <x v="0"/>
    <d v="2023-12-21T00:00:00"/>
    <s v="EXJ/2023/1054"/>
    <s v="Administrator"/>
    <n v="45322"/>
    <s v="2312-04747"/>
    <s v="2312-04747"/>
    <s v="EUR"/>
    <n v="4000"/>
    <n v="4000"/>
    <n v="4000"/>
    <s v="Ouverte"/>
  </r>
  <r>
    <n v="15756"/>
    <x v="51"/>
    <d v="2023-12-01T00:00:00"/>
    <s v="EXJ/2023/1044"/>
    <s v="Administrator"/>
    <n v="45322"/>
    <s v="BSC-23-0007 (20/11/2023)"/>
    <s v="BSC-23-0007"/>
    <s v="EUR"/>
    <n v="335.65"/>
    <n v="277.39999999999998"/>
    <n v="335.65"/>
    <s v="Ouverte"/>
  </r>
  <r>
    <n v="15754"/>
    <x v="51"/>
    <d v="2023-12-01T00:00:00"/>
    <s v="EXJ/2023/1042"/>
    <s v="Administrator"/>
    <n v="45322"/>
    <s v="BSC-23-0009 (30/11/2023)"/>
    <s v="BSC-23-0009"/>
    <s v="EUR"/>
    <n v="394.16"/>
    <n v="325.75"/>
    <n v="394.16"/>
    <s v="Ouverte"/>
  </r>
  <r>
    <n v="15757"/>
    <x v="51"/>
    <d v="2023-12-01T00:00:00"/>
    <s v="EXJ/2023/1047"/>
    <s v="Administrator"/>
    <n v="45322"/>
    <s v="BSC-23-0012 (30/11/2023)"/>
    <s v="BSC-23-0012"/>
    <s v="EUR"/>
    <n v="2930.38"/>
    <n v="2421.8000000000002"/>
    <n v="2930.38"/>
    <s v="Ouverte"/>
  </r>
  <r>
    <n v="15753"/>
    <x v="51"/>
    <d v="2023-12-01T00:00:00"/>
    <s v="EXJ/2023/1048"/>
    <s v="Administrator"/>
    <n v="45322"/>
    <s v="BSC-23-0008 (30/11/2023)"/>
    <s v="BSC-23-0008"/>
    <s v="EUR"/>
    <n v="114.95"/>
    <n v="95"/>
    <n v="114.95"/>
    <s v="Ouverte"/>
  </r>
  <r>
    <n v="15751"/>
    <x v="51"/>
    <d v="2023-12-20T00:00:00"/>
    <s v="EXJ/2023/1051"/>
    <s v="Administrator"/>
    <n v="45322"/>
    <s v="BSC-23-0011"/>
    <s v="BSC-23-0011"/>
    <s v="EUR"/>
    <n v="1020.18"/>
    <n v="843.12"/>
    <n v="1020.18"/>
    <s v="Ouverte"/>
  </r>
  <r>
    <n v="15755"/>
    <x v="51"/>
    <d v="2023-12-20T00:00:00"/>
    <s v="EXJ/2023/1050"/>
    <s v="Administrator"/>
    <n v="45322"/>
    <s v="BSC-23-0013"/>
    <s v="BSC-23-0013"/>
    <s v="EUR"/>
    <n v="179.61"/>
    <n v="148.44"/>
    <n v="179.61"/>
    <s v="Ouverte"/>
  </r>
  <r>
    <n v="15752"/>
    <x v="51"/>
    <d v="2023-12-20T00:00:00"/>
    <s v="EXJ/2023/1049"/>
    <s v="Administrator"/>
    <n v="45322"/>
    <s v="BSC-23-0010"/>
    <s v="BSC-23-0010"/>
    <s v="EUR"/>
    <n v="1055.5"/>
    <n v="872.31"/>
    <n v="1055.5"/>
    <s v="Ouverte"/>
  </r>
  <r>
    <n v="15744"/>
    <x v="51"/>
    <d v="2023-12-19T00:00:00"/>
    <s v="EXJ/2023/1025"/>
    <s v="Administrator"/>
    <n v="45310"/>
    <s v="2023M2388"/>
    <s v="2023M2388"/>
    <s v="EUR"/>
    <n v="362.09"/>
    <n v="299.25"/>
    <n v="362.09"/>
    <s v="Ouverte"/>
  </r>
  <r>
    <n v="15737"/>
    <x v="25"/>
    <d v="2023-12-18T00:00:00"/>
    <s v="EXJ/2023/1029"/>
    <s v="Administrator"/>
    <n v="45285"/>
    <s v="VF2313886"/>
    <s v="VF2313886"/>
    <s v="EUR"/>
    <n v="1361.1"/>
    <n v="1124.8800000000001"/>
    <n v="1361.1"/>
    <s v="Ouverte"/>
  </r>
  <r>
    <n v="15739"/>
    <x v="53"/>
    <d v="2023-12-01T00:00:00"/>
    <s v="EXJ/2023/1030"/>
    <s v="Administrator"/>
    <n v="45261"/>
    <s v="2022223 (16/06/2022)"/>
    <n v="2022223"/>
    <s v="EUR"/>
    <n v="3630"/>
    <n v="3000"/>
    <n v="3630"/>
    <s v="Ouverte"/>
  </r>
  <r>
    <m/>
    <x v="51"/>
    <d v="2023-11-01T00:00:00"/>
    <s v="EXJ/2023/1015"/>
    <s v="Fagoo Celia"/>
    <n v="45231"/>
    <s v="2023M0600 (21/08/2023)"/>
    <s v="2023M0600"/>
    <s v="EUR"/>
    <n v="169.4"/>
    <n v="140"/>
    <n v="169.4"/>
    <s v="Ouverte"/>
  </r>
  <r>
    <n v="15724"/>
    <x v="13"/>
    <d v="2023-12-12T00:00:00"/>
    <s v="EXJ/2023/1034"/>
    <s v="Administrator"/>
    <n v="45302"/>
    <n v="2410070020"/>
    <n v="2410070020"/>
    <s v="EUR"/>
    <n v="52210.9"/>
    <n v="43149.5"/>
    <n v="52210.9"/>
    <s v="Ouverte"/>
  </r>
  <r>
    <n v="15719"/>
    <x v="54"/>
    <d v="2023-11-01T00:00:00"/>
    <s v="EXJ/2023/1016"/>
    <s v="Administrator"/>
    <n v="45261"/>
    <n v="689647726"/>
    <n v="689647726"/>
    <s v="EUR"/>
    <n v="168.61"/>
    <n v="139.35"/>
    <n v="168.61"/>
    <s v="Ouverte"/>
  </r>
  <r>
    <n v="15720"/>
    <x v="54"/>
    <d v="2023-11-01T00:00:00"/>
    <s v="EXJ/2023/1017"/>
    <s v="Administrator"/>
    <n v="45261"/>
    <n v="689646751"/>
    <n v="689646751"/>
    <s v="EUR"/>
    <n v="197.23"/>
    <n v="163"/>
    <n v="197.23"/>
    <s v="Ouverte"/>
  </r>
  <r>
    <n v="15717"/>
    <x v="54"/>
    <d v="2023-12-01T00:00:00"/>
    <s v="EXJ/2023/1038"/>
    <s v="Administrator"/>
    <n v="45291"/>
    <n v="689656936"/>
    <n v="689656936"/>
    <s v="EUR"/>
    <n v="394.46"/>
    <n v="326"/>
    <n v="394.46"/>
    <s v="Ouverte"/>
  </r>
  <r>
    <n v="15718"/>
    <x v="54"/>
    <d v="2023-12-01T00:00:00"/>
    <s v="EXJ/2023/0995"/>
    <s v="Administrator"/>
    <n v="45291"/>
    <n v="689657877"/>
    <n v="689657877"/>
    <s v="EUR"/>
    <n v="168.61"/>
    <n v="139.35"/>
    <n v="168.61"/>
    <s v="Ouverte"/>
  </r>
  <r>
    <n v="15714"/>
    <x v="55"/>
    <d v="2023-12-05T00:00:00"/>
    <s v="EXJ/2023/0997"/>
    <s v="Administrator"/>
    <n v="45292"/>
    <s v="082.11.231150"/>
    <s v="082.11.231150"/>
    <s v="EUR"/>
    <n v="93323.55"/>
    <n v="93323.55"/>
    <n v="93323.55"/>
    <s v="Ouverte"/>
  </r>
  <r>
    <n v="15708"/>
    <x v="25"/>
    <d v="2023-11-30T00:00:00"/>
    <s v="EXJ/2023/0998"/>
    <s v="Administrator"/>
    <n v="45267"/>
    <s v="VF2313545"/>
    <s v="VF2313545"/>
    <s v="EUR"/>
    <n v="248.05"/>
    <n v="205"/>
    <n v="248.05"/>
    <s v="Ouverte"/>
  </r>
  <r>
    <n v="15709"/>
    <x v="56"/>
    <d v="2023-11-30T00:00:00"/>
    <s v="EXJ/2023/1000"/>
    <s v="Administrator"/>
    <n v="45290"/>
    <n v="202301400"/>
    <n v="202301400"/>
    <s v="EUR"/>
    <n v="2311.54"/>
    <n v="1910.36"/>
    <n v="2311.54"/>
    <s v="Ouverte"/>
  </r>
  <r>
    <n v="15706"/>
    <x v="51"/>
    <d v="2023-12-05T00:00:00"/>
    <s v="EXJ/2023/1003"/>
    <s v="Administrator"/>
    <n v="45296"/>
    <s v="2023M2265"/>
    <s v="2023M2265"/>
    <s v="EUR"/>
    <n v="182.41"/>
    <n v="150.75"/>
    <n v="182.41"/>
    <s v="Ouverte"/>
  </r>
  <r>
    <n v="15701"/>
    <x v="2"/>
    <d v="2023-11-30T00:00:00"/>
    <s v="EXJ/2023/1007"/>
    <s v="Administrator"/>
    <n v="45290"/>
    <n v="342302964"/>
    <n v="342302964"/>
    <s v="EUR"/>
    <n v="1167.17"/>
    <n v="964.6"/>
    <n v="1167.17"/>
    <s v="Ouverte"/>
  </r>
  <r>
    <n v="15705"/>
    <x v="57"/>
    <d v="2023-11-01T00:00:00"/>
    <s v="EXJ/2023/0983"/>
    <s v="Administrator"/>
    <n v="45231"/>
    <s v="88057 (30/08/2023)"/>
    <n v="88057"/>
    <s v="EUR"/>
    <n v="770"/>
    <n v="770"/>
    <n v="770"/>
    <s v="Ouverte"/>
  </r>
  <r>
    <n v="15689"/>
    <x v="4"/>
    <d v="2023-11-30T00:00:00"/>
    <s v="EXJ/2023/1012"/>
    <s v="Administrator"/>
    <n v="45291"/>
    <n v="202305359"/>
    <n v="202305359"/>
    <s v="EUR"/>
    <n v="6436.5"/>
    <n v="5319.42"/>
    <n v="6436.5"/>
    <s v="Ouverte"/>
  </r>
  <r>
    <n v="15693"/>
    <x v="38"/>
    <d v="2023-12-04T00:00:00"/>
    <s v="EXJ/2023/1013"/>
    <s v="Administrator"/>
    <n v="45279"/>
    <s v="082.09.230417"/>
    <s v="082.09.230417"/>
    <s v="EUR"/>
    <n v="1668.54"/>
    <n v="1380.21"/>
    <n v="1668.54"/>
    <s v="Ouverte"/>
  </r>
  <r>
    <n v="15686"/>
    <x v="8"/>
    <d v="2023-11-30T00:00:00"/>
    <s v="EXJ/2023/0993"/>
    <s v="Administrator"/>
    <n v="45275"/>
    <n v="4860448476"/>
    <n v="4860448476"/>
    <s v="EUR"/>
    <n v="10.4"/>
    <n v="10.4"/>
    <n v="10.4"/>
    <s v="Ouverte"/>
  </r>
  <r>
    <n v="15683"/>
    <x v="9"/>
    <d v="2023-11-24T00:00:00"/>
    <s v="EXJ/2023/0964"/>
    <s v="Administrator"/>
    <n v="45264"/>
    <s v="f207087"/>
    <s v="f207087"/>
    <s v="EUR"/>
    <n v="564.33000000000004"/>
    <n v="564.33000000000004"/>
    <n v="564.33000000000004"/>
    <s v="Ouverte"/>
  </r>
  <r>
    <n v="15681"/>
    <x v="12"/>
    <d v="2023-12-01T00:00:00"/>
    <s v="EXJ/2023/0966"/>
    <s v="Administrator"/>
    <n v="45292"/>
    <n v="201111894"/>
    <n v="201111894"/>
    <s v="EUR"/>
    <n v="535"/>
    <n v="535"/>
    <n v="535"/>
    <s v="Ouverte"/>
  </r>
  <r>
    <n v="15682"/>
    <x v="19"/>
    <d v="2023-11-24T00:00:00"/>
    <s v="EXJ/2023/0969"/>
    <s v="Administrator"/>
    <n v="45284"/>
    <n v="1101312763"/>
    <n v="1101312763"/>
    <s v="EUR"/>
    <n v="18842.400000000001"/>
    <n v="18842.400000000001"/>
    <n v="18842.400000000001"/>
    <s v="Ouverte"/>
  </r>
  <r>
    <n v="15665"/>
    <x v="35"/>
    <d v="2023-11-30T00:00:00"/>
    <s v="EXJ/2023/0994"/>
    <s v="Administrator"/>
    <n v="45291"/>
    <s v="FAC_04.2023"/>
    <s v="FAC_04.2023"/>
    <s v="EUR"/>
    <n v="740435"/>
    <n v="740435"/>
    <n v="740435"/>
    <s v="Ouverte"/>
  </r>
  <r>
    <n v="15660"/>
    <x v="43"/>
    <d v="2023-11-08T00:00:00"/>
    <s v="EXJ/2023/0984"/>
    <s v="Administrator"/>
    <n v="45252"/>
    <s v="INNC00010922"/>
    <s v="INNC00010922"/>
    <s v="EUR"/>
    <n v="10835.55"/>
    <n v="8955"/>
    <n v="10835.55"/>
    <s v="Ouverte"/>
  </r>
  <r>
    <n v="15659"/>
    <x v="43"/>
    <d v="2023-11-01T00:00:00"/>
    <s v="EXJ/2023/0982"/>
    <s v="Administrator"/>
    <n v="45222"/>
    <s v="INNC00010508 (09/10/2023)"/>
    <s v="INNC00010508"/>
    <s v="EUR"/>
    <n v="6019.75"/>
    <n v="4975"/>
    <n v="6019.75"/>
    <s v="Ouverte"/>
  </r>
  <r>
    <n v="15658"/>
    <x v="58"/>
    <d v="2023-11-01T00:00:00"/>
    <s v="EXJ/2023/0975"/>
    <s v="Administrator"/>
    <n v="45252"/>
    <s v="RD 7813 (15/08/2022)"/>
    <s v="RD 7813 (15/08/2022)"/>
    <s v="EUR"/>
    <n v="5556.62"/>
    <n v="5556.62"/>
    <n v="5556.62"/>
    <s v="Ouverte"/>
  </r>
  <r>
    <n v="15655"/>
    <x v="25"/>
    <d v="2023-11-21T00:00:00"/>
    <s v="EXJ/2023/0976"/>
    <s v="Administrator"/>
    <n v="45258"/>
    <s v="VF2312867"/>
    <s v="VF2312867"/>
    <s v="EUR"/>
    <n v="1361.1"/>
    <n v="1124.8800000000001"/>
    <n v="1361.1"/>
    <s v="Ouverte"/>
  </r>
  <r>
    <n v="15653"/>
    <x v="19"/>
    <d v="2023-11-20T00:00:00"/>
    <s v="EXJ/2023/0977"/>
    <s v="Administrator"/>
    <n v="45280"/>
    <n v="1101309515"/>
    <n v="1101309515"/>
    <s v="EUR"/>
    <n v="113054.37"/>
    <n v="113054.37"/>
    <n v="113054.37"/>
    <s v="Ouverte"/>
  </r>
  <r>
    <n v="15644"/>
    <x v="38"/>
    <d v="2023-10-18T00:00:00"/>
    <s v="EXJ/2023/0954"/>
    <s v="Administrator"/>
    <n v="45230"/>
    <s v="082.05.230153"/>
    <s v="082.05.230153"/>
    <s v="EUR"/>
    <n v="2249.89"/>
    <n v="2092.87"/>
    <n v="2249.89"/>
    <s v="Ouverte"/>
  </r>
  <r>
    <n v="15579"/>
    <x v="51"/>
    <d v="2023-10-26T00:00:00"/>
    <s v="EXJ/2023/0879"/>
    <s v="Administrator"/>
    <n v="45256"/>
    <s v="BONE-23-0100"/>
    <s v="BONE-23-0100"/>
    <s v="EUR"/>
    <n v="179.61"/>
    <n v="148.44"/>
    <n v="179.61"/>
    <s v="Ouverte"/>
  </r>
  <r>
    <n v="15580"/>
    <x v="51"/>
    <d v="2023-10-26T00:00:00"/>
    <s v="EXJ/2023/0881"/>
    <s v="Administrator"/>
    <n v="45256"/>
    <s v="BONE-23-0102"/>
    <s v="BONE-23-0102"/>
    <s v="EUR"/>
    <n v="1005.81"/>
    <n v="831.25"/>
    <n v="1005.81"/>
    <s v="Ouverte"/>
  </r>
  <r>
    <n v="15567"/>
    <x v="12"/>
    <d v="2023-11-02T00:00:00"/>
    <s v="EXJ/2023/0882"/>
    <s v="Administrator"/>
    <n v="45262"/>
    <n v="201111785"/>
    <n v="201111785"/>
    <s v="EUR"/>
    <n v="535"/>
    <n v="535"/>
    <n v="535"/>
    <s v="Ouverte"/>
  </r>
  <r>
    <n v="15564"/>
    <x v="8"/>
    <d v="2023-10-31T00:00:00"/>
    <s v="EXJ/2023/0891"/>
    <s v="Administrator"/>
    <n v="45232"/>
    <n v="4835869796"/>
    <n v="4835869796"/>
    <s v="EUR"/>
    <n v="22.4"/>
    <n v="22.4"/>
    <n v="22.4"/>
    <s v="Ouverte"/>
  </r>
  <r>
    <n v="15496"/>
    <x v="58"/>
    <d v="2023-10-03T00:00:00"/>
    <s v="EXJ/2023/0892"/>
    <s v="Administrator"/>
    <n v="45250"/>
    <n v="8251"/>
    <n v="8251"/>
    <s v="EUR"/>
    <n v="9334.89"/>
    <n v="9334.89"/>
    <n v="9334.89"/>
    <s v="Ouverte"/>
  </r>
  <r>
    <n v="15577"/>
    <x v="51"/>
    <d v="2023-10-26T00:00:00"/>
    <s v="EXJ/2023/0901"/>
    <s v="Administrator"/>
    <n v="45256"/>
    <s v="BONE-23-0097"/>
    <s v="BONE-23-0097"/>
    <s v="EUR"/>
    <n v="244.26"/>
    <n v="201.87"/>
    <n v="244.26"/>
    <s v="Ouverte"/>
  </r>
  <r>
    <n v="15537"/>
    <x v="59"/>
    <d v="2023-10-24T00:00:00"/>
    <s v="EXJ/2023/0898"/>
    <s v="Administrator"/>
    <n v="45253"/>
    <n v="240003653"/>
    <n v="240003653"/>
    <s v="EUR"/>
    <n v="1004.97"/>
    <n v="832"/>
    <n v="1004.97"/>
    <s v="Ouverte"/>
  </r>
  <r>
    <n v="15583"/>
    <x v="9"/>
    <d v="2023-10-25T00:00:00"/>
    <s v="EXJ/2023/0902"/>
    <s v="Administrator"/>
    <n v="45234"/>
    <s v="f206603"/>
    <s v="f206603"/>
    <s v="EUR"/>
    <n v="564.33000000000004"/>
    <n v="564.33000000000004"/>
    <n v="564.33000000000004"/>
    <s v="Ouverte"/>
  </r>
  <r>
    <n v="15578"/>
    <x v="51"/>
    <d v="2023-10-26T00:00:00"/>
    <s v="EXJ/2023/0906"/>
    <s v="Administrator"/>
    <n v="45256"/>
    <s v="BONE-23-0104"/>
    <s v="BONE-23-0104"/>
    <s v="EUR"/>
    <n v="229.9"/>
    <n v="190"/>
    <n v="229.9"/>
    <s v="Ouverte"/>
  </r>
  <r>
    <n v="15581"/>
    <x v="51"/>
    <d v="2023-10-26T00:00:00"/>
    <s v="EXJ/2023/0910"/>
    <s v="Administrator"/>
    <n v="45256"/>
    <s v="BONE-23-0108"/>
    <s v="BONE-23-0108"/>
    <s v="EUR"/>
    <n v="114.95"/>
    <n v="95"/>
    <n v="114.95"/>
    <s v="Ouverte"/>
  </r>
  <r>
    <n v="15575"/>
    <x v="51"/>
    <d v="2023-10-31T00:00:00"/>
    <s v="EXJ/2023/0914"/>
    <s v="Administrator"/>
    <n v="45263"/>
    <s v="BSC-23-0002"/>
    <s v="BSC-23-0002"/>
    <s v="EUR"/>
    <n v="114.95"/>
    <n v="95"/>
    <n v="114.95"/>
    <s v="Ouverte"/>
  </r>
  <r>
    <n v="15570"/>
    <x v="51"/>
    <d v="2023-11-02T00:00:00"/>
    <s v="EXJ/2023/0945"/>
    <s v="Administrator"/>
    <n v="45262"/>
    <s v="2023M2069"/>
    <s v="2023M2069"/>
    <s v="EUR"/>
    <n v="272.25"/>
    <n v="225"/>
    <n v="272.25"/>
    <s v="Ouverte"/>
  </r>
  <r>
    <n v="15582"/>
    <x v="51"/>
    <d v="2023-10-31T00:00:00"/>
    <s v="EXJ/2023/0935"/>
    <s v="Administrator"/>
    <n v="45260"/>
    <s v="BSC-23-0003"/>
    <s v="BSC-23-0003"/>
    <s v="EUR"/>
    <n v="229.9"/>
    <n v="190"/>
    <n v="229.9"/>
    <s v="Ouverte"/>
  </r>
  <r>
    <n v="15573"/>
    <x v="51"/>
    <d v="2023-10-31T00:00:00"/>
    <s v="EXJ/2023/0936"/>
    <s v="Administrator"/>
    <n v="45260"/>
    <s v="BSC-23-0004"/>
    <s v="BSC-23-0004"/>
    <s v="EUR"/>
    <n v="179.61"/>
    <n v="148.44"/>
    <n v="179.61"/>
    <s v="Ouverte"/>
  </r>
  <r>
    <n v="15574"/>
    <x v="51"/>
    <d v="2023-10-31T00:00:00"/>
    <s v="EXJ/2023/0937"/>
    <s v="Administrator"/>
    <n v="45260"/>
    <s v="BSC-23-0001"/>
    <s v="BSC-23-0001"/>
    <s v="EUR"/>
    <n v="438.25"/>
    <n v="362.19"/>
    <n v="438.25"/>
    <s v="Ouverte"/>
  </r>
  <r>
    <n v="15576"/>
    <x v="51"/>
    <d v="2023-10-31T00:00:00"/>
    <s v="EXJ/2023/0938"/>
    <s v="Administrator"/>
    <n v="45260"/>
    <s v="BSC-23-0005"/>
    <s v="BSC-23-0005"/>
    <s v="EUR"/>
    <n v="1235.71"/>
    <n v="1021.25"/>
    <n v="1235.71"/>
    <s v="Ouverte"/>
  </r>
  <r>
    <n v="15615"/>
    <x v="60"/>
    <d v="2023-10-01T00:00:00"/>
    <s v="EXJ/2023/0894"/>
    <s v="Administrator"/>
    <n v="45200"/>
    <s v="BRU15638 (31/08/2023)"/>
    <s v="BRU15638"/>
    <s v="EUR"/>
    <n v="2756.04"/>
    <n v="2277.7199999999998"/>
    <n v="2756.04"/>
    <s v="Ouverte"/>
  </r>
  <r>
    <n v="15613"/>
    <x v="60"/>
    <d v="2023-10-01T00:00:00"/>
    <s v="EXJ/2023/0896"/>
    <s v="Administrator"/>
    <n v="45200"/>
    <s v="BRU14332 (31/03/2023)"/>
    <s v="BRU14332"/>
    <s v="EUR"/>
    <n v="1281.8"/>
    <n v="1059.3399999999999"/>
    <n v="1281.8"/>
    <s v="Ouverte"/>
  </r>
  <r>
    <n v="15605"/>
    <x v="60"/>
    <d v="2023-10-01T00:00:00"/>
    <s v="EXJ/2023/0925"/>
    <s v="Administrator"/>
    <n v="45200"/>
    <s v="BRU14800 (11/05/2023)"/>
    <s v="BRU14800"/>
    <s v="EUR"/>
    <n v="2837.45"/>
    <n v="2345"/>
    <n v="2837.45"/>
    <s v="Ouverte"/>
  </r>
  <r>
    <n v="15619"/>
    <x v="60"/>
    <d v="2023-10-01T00:00:00"/>
    <s v="EXJ/2023/0933"/>
    <s v="Administrator"/>
    <n v="45200"/>
    <s v="BRU14330 (31/03/2023)"/>
    <s v="BRU14330"/>
    <s v="EUR"/>
    <n v="1048.2"/>
    <n v="866.28"/>
    <n v="1048.2"/>
    <s v="Ouverte"/>
  </r>
  <r>
    <n v="15602"/>
    <x v="60"/>
    <d v="2023-10-01T00:00:00"/>
    <s v="EXJ/2023/0926"/>
    <s v="Administrator"/>
    <n v="45200"/>
    <s v="BRU14338 (31/03/2023)"/>
    <s v="BRU14338"/>
    <s v="EUR"/>
    <n v="833.48"/>
    <n v="688.83"/>
    <n v="833.48"/>
    <s v="Ouverte"/>
  </r>
  <r>
    <n v="15618"/>
    <x v="60"/>
    <d v="2023-10-01T00:00:00"/>
    <s v="EXJ/2023/0883"/>
    <s v="Administrator"/>
    <n v="45200"/>
    <s v="BRU15322(05/07/2023)"/>
    <s v="BRU15322"/>
    <s v="EUR"/>
    <n v="2889.48"/>
    <n v="2388"/>
    <n v="2889.48"/>
    <s v="Ouverte"/>
  </r>
  <r>
    <n v="15616"/>
    <x v="60"/>
    <d v="2023-10-01T00:00:00"/>
    <s v="EXJ/2023/0929"/>
    <s v="Administrator"/>
    <n v="45200"/>
    <s v="BRU14336 (31/03/2023)"/>
    <s v="BRU14336"/>
    <s v="EUR"/>
    <n v="1108.77"/>
    <n v="916.34"/>
    <n v="1108.77"/>
    <s v="Ouverte"/>
  </r>
  <r>
    <n v="15611"/>
    <x v="60"/>
    <d v="2023-10-01T00:00:00"/>
    <s v="EXJ/2023/0928"/>
    <s v="Administrator"/>
    <n v="45200"/>
    <s v="BRU 14335 (31/03/2023)"/>
    <s v="BRU14335"/>
    <s v="EUR"/>
    <n v="833.5"/>
    <n v="688.84"/>
    <n v="833.5"/>
    <s v="Ouverte"/>
  </r>
  <r>
    <n v="15608"/>
    <x v="60"/>
    <d v="2023-10-01T00:00:00"/>
    <s v="EXJ/2023/0930"/>
    <s v="Administrator"/>
    <n v="45200"/>
    <s v="BRU14331 (31/03/2023)"/>
    <s v="BRU14331"/>
    <s v="EUR"/>
    <n v="1197.3399999999999"/>
    <n v="989.54"/>
    <n v="1197.3399999999999"/>
    <s v="Ouverte"/>
  </r>
  <r>
    <n v="15604"/>
    <x v="60"/>
    <d v="2023-10-01T00:00:00"/>
    <s v="EXJ/2023/0934"/>
    <s v="Administrator"/>
    <n v="45200"/>
    <s v="BRU14337 (31/03/2023)"/>
    <s v="BRU14337"/>
    <s v="EUR"/>
    <n v="1387.94"/>
    <n v="1147.06"/>
    <n v="1387.94"/>
    <s v="Ouverte"/>
  </r>
  <r>
    <n v="15593"/>
    <x v="60"/>
    <d v="2023-10-06T00:00:00"/>
    <s v="EXJ/2023/0927"/>
    <s v="Administrator"/>
    <n v="45236"/>
    <s v="BRU15960"/>
    <s v="BRU15960"/>
    <s v="EUR"/>
    <n v="4342.6899999999996"/>
    <n v="3589"/>
    <n v="4342.6899999999996"/>
    <s v="Ouverte"/>
  </r>
  <r>
    <n v="15609"/>
    <x v="60"/>
    <d v="2023-10-01T00:00:00"/>
    <s v="EXJ/2023/0924"/>
    <s v="Administrator"/>
    <n v="45200"/>
    <s v="BRU14334 (31/03/2023)"/>
    <s v="BRU14334"/>
    <s v="EUR"/>
    <n v="1275.32"/>
    <n v="1053.98"/>
    <n v="1275.32"/>
    <s v="Ouverte"/>
  </r>
  <r>
    <n v="15628"/>
    <x v="25"/>
    <d v="2023-10-31T00:00:00"/>
    <s v="EXJ/2023/0952"/>
    <s v="Administrator"/>
    <n v="45237"/>
    <s v="VF2312370"/>
    <s v="VF2312370"/>
    <s v="EUR"/>
    <n v="248.05"/>
    <n v="205"/>
    <n v="248.05"/>
    <s v="Ouverte"/>
  </r>
  <r>
    <n v="15572"/>
    <x v="51"/>
    <d v="2023-10-31T00:00:00"/>
    <s v="EXJ/2023/0939"/>
    <s v="Administrator"/>
    <n v="45260"/>
    <s v="BSC-23-0006"/>
    <s v="BSC-23-0006"/>
    <s v="EUR"/>
    <n v="114.95"/>
    <n v="95"/>
    <n v="114.95"/>
    <s v="Ouverte"/>
  </r>
  <r>
    <n v="15571"/>
    <x v="19"/>
    <d v="2023-10-27T00:00:00"/>
    <s v="EXJ/2023/0941"/>
    <s v="Administrator"/>
    <n v="45257"/>
    <n v="1101306909"/>
    <n v="1101306909"/>
    <s v="EUR"/>
    <n v="18842.400000000001"/>
    <n v="18842.400000000001"/>
    <n v="18842.400000000001"/>
    <s v="Ouverte"/>
  </r>
  <r>
    <n v="15600"/>
    <x v="60"/>
    <d v="2023-10-01T00:00:00"/>
    <s v="EXJ/2023/0920"/>
    <s v="Administrator"/>
    <n v="45200"/>
    <s v="BRU14329 (31/03/2023)"/>
    <s v="BRU14329"/>
    <s v="EUR"/>
    <n v="1301.6199999999999"/>
    <n v="1075.72"/>
    <n v="1301.6199999999999"/>
    <s v="Ouverte"/>
  </r>
  <r>
    <n v="15610"/>
    <x v="60"/>
    <d v="2023-10-01T00:00:00"/>
    <s v="EXJ/2023/0919"/>
    <s v="Administrator"/>
    <n v="45200"/>
    <s v="BRU14333 (31/03/2023)"/>
    <s v="BRU14333"/>
    <s v="EUR"/>
    <n v="833.5"/>
    <n v="688.84"/>
    <n v="833.5"/>
    <s v="Ouverte"/>
  </r>
  <r>
    <n v="15606"/>
    <x v="60"/>
    <d v="2023-10-01T00:00:00"/>
    <s v="EXJ/2023/0916"/>
    <s v="Administrator"/>
    <n v="45200"/>
    <s v="BRU15625 (15/08/2023)"/>
    <s v="BRU15625"/>
    <s v="EUR"/>
    <n v="2989.91"/>
    <n v="2471"/>
    <n v="2989.91"/>
    <s v="Ouverte"/>
  </r>
  <r>
    <n v="15594"/>
    <x v="60"/>
    <d v="2023-10-01T00:00:00"/>
    <s v="EXJ/2023/0918"/>
    <s v="Administrator"/>
    <n v="45200"/>
    <s v="BRU14531 (04/04/2023)"/>
    <s v="BRU14531"/>
    <s v="EUR"/>
    <n v="2314.73"/>
    <n v="1913"/>
    <n v="2314.73"/>
    <s v="Ouverte"/>
  </r>
  <r>
    <n v="15597"/>
    <x v="60"/>
    <d v="2023-10-01T00:00:00"/>
    <s v="EXJ/2023/0917"/>
    <s v="Administrator"/>
    <n v="45200"/>
    <s v="BRU14585 (14/04/2023)"/>
    <s v="BRU14585"/>
    <s v="EUR"/>
    <n v="4233.79"/>
    <n v="3499"/>
    <n v="4233.79"/>
    <s v="Ouverte"/>
  </r>
  <r>
    <n v="15612"/>
    <x v="60"/>
    <d v="2023-10-01T00:00:00"/>
    <s v="EXJ/2023/0921"/>
    <s v="Administrator"/>
    <n v="45200"/>
    <s v="BRU14532 (04/04/2023)"/>
    <s v="BRU14532"/>
    <s v="EUR"/>
    <n v="5586.57"/>
    <n v="4617"/>
    <n v="5586.57"/>
    <s v="Ouverte"/>
  </r>
  <r>
    <n v="15614"/>
    <x v="60"/>
    <d v="2023-10-01T00:00:00"/>
    <s v="EXJ/2023/0923"/>
    <s v="Administrator"/>
    <n v="45200"/>
    <s v="BRU14530 (04/04/2023)"/>
    <s v="BRU14530"/>
    <s v="EUR"/>
    <n v="4971.8900000000003"/>
    <n v="4109"/>
    <n v="4971.8900000000003"/>
    <s v="Ouverte"/>
  </r>
  <r>
    <n v="15595"/>
    <x v="60"/>
    <d v="2023-10-01T00:00:00"/>
    <s v="EXJ/2023/0889"/>
    <s v="Administrator"/>
    <n v="45200"/>
    <s v="BRU15368 (20/07/2023)"/>
    <s v="BRU15368"/>
    <s v="EUR"/>
    <n v="2913.68"/>
    <n v="2408"/>
    <n v="2913.68"/>
    <s v="Ouverte"/>
  </r>
  <r>
    <n v="15607"/>
    <x v="60"/>
    <d v="2023-10-01T00:00:00"/>
    <s v="EXJ/2023/0886"/>
    <s v="Administrator"/>
    <n v="45200"/>
    <s v="BRU14529 (04/04/2023)"/>
    <s v="BRU14529"/>
    <s v="EUR"/>
    <n v="3983.32"/>
    <n v="3292"/>
    <n v="3983.32"/>
    <s v="Ouverte"/>
  </r>
  <r>
    <n v="15601"/>
    <x v="60"/>
    <d v="2023-10-01T00:00:00"/>
    <s v="EXJ/2023/0888"/>
    <s v="Administrator"/>
    <n v="45200"/>
    <s v="BRU14533 (04/04/2023)"/>
    <s v="BRU14533"/>
    <s v="EUR"/>
    <n v="4951.32"/>
    <n v="4092"/>
    <n v="4951.32"/>
    <s v="Ouverte"/>
  </r>
  <r>
    <n v="15617"/>
    <x v="60"/>
    <d v="2023-10-01T00:00:00"/>
    <s v="EXJ/2023/0887"/>
    <s v="Administrator"/>
    <n v="45200"/>
    <s v="BRU14528 (04/04/2023)"/>
    <s v="BRU14528"/>
    <s v="EUR"/>
    <n v="3628.79"/>
    <n v="2999"/>
    <n v="3628.79"/>
    <s v="Ouverte"/>
  </r>
  <r>
    <n v="15538"/>
    <x v="44"/>
    <d v="2023-10-09T00:00:00"/>
    <s v="EXJ/2023/0868"/>
    <s v="Administrator"/>
    <n v="45230"/>
    <s v="2023-0572"/>
    <s v="2023-0572"/>
    <s v="EUR"/>
    <n v="8750"/>
    <n v="8750"/>
    <n v="8750"/>
    <s v="Ouverte"/>
  </r>
  <r>
    <n v="15513"/>
    <x v="61"/>
    <d v="2023-10-18T00:00:00"/>
    <s v="EXJ/2023/0843"/>
    <s v="Administrator"/>
    <n v="45217"/>
    <s v="72CACD45-0001"/>
    <s v="72CACD45-0001"/>
    <s v="EUR"/>
    <n v="29"/>
    <n v="29"/>
    <n v="29"/>
    <s v="Ouverte"/>
  </r>
  <r>
    <n v="15525"/>
    <x v="51"/>
    <d v="2023-10-20T00:00:00"/>
    <s v="EXJ/2023/0846"/>
    <s v="Administrator"/>
    <n v="45250"/>
    <s v="2023M1999"/>
    <s v="2023M1999"/>
    <s v="EUR"/>
    <n v="1099.21"/>
    <n v="908.44"/>
    <n v="1099.21"/>
    <s v="Ouverte"/>
  </r>
  <r>
    <n v="15524"/>
    <x v="51"/>
    <d v="2023-10-20T00:00:00"/>
    <s v="EXJ/2023/0847"/>
    <s v="Administrator"/>
    <n v="45250"/>
    <s v="2023M1998"/>
    <s v="2023M1998"/>
    <s v="EUR"/>
    <n v="618.24"/>
    <n v="510.94"/>
    <n v="618.24"/>
    <s v="Ouverte"/>
  </r>
  <r>
    <n v="15514"/>
    <x v="62"/>
    <d v="2023-10-18T00:00:00"/>
    <s v="EXJ/2023/0845"/>
    <s v="Administrator"/>
    <n v="45262"/>
    <n v="23017570"/>
    <n v="23017570"/>
    <s v="EUR"/>
    <n v="5637.36"/>
    <n v="5637.36"/>
    <n v="5637.36"/>
    <s v="Ouverte"/>
  </r>
  <r>
    <n v="15512"/>
    <x v="19"/>
    <d v="2023-10-16T00:00:00"/>
    <s v="EXJ/2023/0844"/>
    <s v="Administrator"/>
    <n v="45245"/>
    <n v="1101302940"/>
    <n v="1101302940"/>
    <s v="EUR"/>
    <n v="339163.12"/>
    <n v="339163.12"/>
    <n v="339163.12"/>
    <s v="Ouverte"/>
  </r>
  <r>
    <n v="15484"/>
    <x v="58"/>
    <d v="2023-10-03T00:00:00"/>
    <s v="EXJ/2023/0848"/>
    <s v="Administrator"/>
    <n v="45250"/>
    <s v="RD 7539"/>
    <s v="RD 7539"/>
    <s v="EUR"/>
    <n v="10778.66"/>
    <n v="10778.66"/>
    <n v="10778.66"/>
    <s v="Ouverte"/>
  </r>
  <r>
    <n v="15483"/>
    <x v="58"/>
    <d v="2023-10-03T00:00:00"/>
    <s v="EXJ/2023/0849"/>
    <s v="Administrator"/>
    <n v="45250"/>
    <s v="RD 7763"/>
    <s v="RD 7763"/>
    <s v="EUR"/>
    <n v="7366.45"/>
    <n v="7366.45"/>
    <n v="7366.45"/>
    <s v="Ouverte"/>
  </r>
  <r>
    <n v="15486"/>
    <x v="58"/>
    <d v="2023-10-03T00:00:00"/>
    <s v="EXJ/2023/0853"/>
    <s v="Administrator"/>
    <n v="45250"/>
    <s v="RD 7852"/>
    <s v="RD 7852"/>
    <s v="EUR"/>
    <n v="9380.11"/>
    <n v="9380.11"/>
    <n v="9380.11"/>
    <s v="Ouverte"/>
  </r>
  <r>
    <n v="15487"/>
    <x v="58"/>
    <d v="2023-10-03T00:00:00"/>
    <s v="EXJ/2023/0854"/>
    <s v="Administrator"/>
    <n v="45250"/>
    <s v="RD 7406"/>
    <s v="RD 7406"/>
    <s v="EUR"/>
    <n v="12540.05"/>
    <n v="12540.05"/>
    <n v="12540.05"/>
    <s v="Ouverte"/>
  </r>
  <r>
    <n v="15489"/>
    <x v="58"/>
    <d v="2023-10-03T00:00:00"/>
    <s v="EXJ/2023/0851"/>
    <s v="Administrator"/>
    <n v="45250"/>
    <s v="RD 7186"/>
    <s v="RD 7186"/>
    <s v="EUR"/>
    <n v="27121.279999999999"/>
    <n v="27121.279999999999"/>
    <n v="27121.279999999999"/>
    <s v="Ouverte"/>
  </r>
  <r>
    <n v="15485"/>
    <x v="58"/>
    <d v="2023-10-03T00:00:00"/>
    <s v="EXJ/2023/0855"/>
    <s v="Administrator"/>
    <n v="45250"/>
    <s v="RD 7253"/>
    <s v="RD 7253"/>
    <s v="EUR"/>
    <n v="16237.47"/>
    <n v="16237.47"/>
    <n v="16237.47"/>
    <s v="Ouverte"/>
  </r>
  <r>
    <n v="15490"/>
    <x v="58"/>
    <d v="2023-10-03T00:00:00"/>
    <s v="EXJ/2023/0856"/>
    <s v="Administrator"/>
    <n v="45250"/>
    <s v="RD 7217"/>
    <s v="RD 7217"/>
    <s v="EUR"/>
    <n v="53688.49"/>
    <n v="53688.49"/>
    <n v="53688.49"/>
    <s v="Ouverte"/>
  </r>
  <r>
    <n v="15488"/>
    <x v="58"/>
    <d v="2023-10-03T00:00:00"/>
    <s v="EXJ/2023/0857"/>
    <s v="Administrator"/>
    <n v="45250"/>
    <s v="RD 7280"/>
    <s v="RD 7280"/>
    <s v="EUR"/>
    <n v="7493.66"/>
    <n v="7493.66"/>
    <n v="7493.66"/>
    <s v="Ouverte"/>
  </r>
  <r>
    <n v="15491"/>
    <x v="58"/>
    <d v="2023-10-03T00:00:00"/>
    <s v="EXJ/2023/0858"/>
    <s v="Administrator"/>
    <n v="45250"/>
    <s v="RD 7187"/>
    <s v="RD 7187"/>
    <s v="EUR"/>
    <n v="14079.48"/>
    <n v="14079.48"/>
    <n v="14079.48"/>
    <s v="Ouverte"/>
  </r>
  <r>
    <n v="15494"/>
    <x v="58"/>
    <d v="2023-10-03T00:00:00"/>
    <s v="EXJ/2023/0850"/>
    <s v="Administrator"/>
    <n v="45250"/>
    <s v="RD 7433"/>
    <s v="RD 7433"/>
    <s v="EUR"/>
    <n v="19917.29"/>
    <n v="19917.29"/>
    <n v="19917.29"/>
    <s v="Ouverte"/>
  </r>
  <r>
    <n v="15492"/>
    <x v="58"/>
    <d v="2023-10-03T00:00:00"/>
    <s v="EXJ/2023/0859"/>
    <s v="Administrator"/>
    <n v="45250"/>
    <s v="RD 7405"/>
    <s v="RD 7405"/>
    <s v="EUR"/>
    <n v="19140.990000000002"/>
    <n v="19140.990000000002"/>
    <n v="19140.990000000002"/>
    <s v="Ouverte"/>
  </r>
  <r>
    <n v="15495"/>
    <x v="58"/>
    <d v="2023-10-03T00:00:00"/>
    <s v="EXJ/2023/0860"/>
    <s v="Administrator"/>
    <n v="45250"/>
    <s v="RD 7720"/>
    <s v="RD 7720"/>
    <s v="EUR"/>
    <n v="9364.9599999999991"/>
    <n v="9364.9599999999991"/>
    <n v="9364.9599999999991"/>
    <s v="Ouverte"/>
  </r>
  <r>
    <n v="15493"/>
    <x v="58"/>
    <d v="2023-10-03T00:00:00"/>
    <s v="EXJ/2023/0861"/>
    <s v="Administrator"/>
    <n v="45250"/>
    <s v="RD 7646"/>
    <s v="RD 7646"/>
    <s v="EUR"/>
    <n v="44546.82"/>
    <n v="44546.82"/>
    <n v="44546.82"/>
    <s v="Ouverte"/>
  </r>
  <r>
    <n v="15497"/>
    <x v="58"/>
    <d v="2023-10-03T00:00:00"/>
    <s v="EXJ/2023/0852"/>
    <s v="Administrator"/>
    <n v="45250"/>
    <s v="RECH 1510583"/>
    <s v="RECH 1510583"/>
    <s v="EUR"/>
    <n v="799.7"/>
    <n v="799.7"/>
    <n v="799.7"/>
    <s v="Ouverte"/>
  </r>
  <r>
    <n v="15506"/>
    <x v="25"/>
    <d v="2023-10-13T00:00:00"/>
    <s v="EXJ/2023/0825"/>
    <s v="Administrator"/>
    <n v="45219"/>
    <s v="VF2311410"/>
    <s v="VF2311410"/>
    <s v="EUR"/>
    <n v="1632.7"/>
    <n v="1349.34"/>
    <n v="1632.7"/>
    <s v="Ouverte"/>
  </r>
  <r>
    <n v="15502"/>
    <x v="63"/>
    <d v="2023-10-13T00:00:00"/>
    <s v="EXJ/2023/0837"/>
    <s v="Administrator"/>
    <n v="45243"/>
    <n v="173740"/>
    <n v="173740"/>
    <s v="EUR"/>
    <n v="3512"/>
    <n v="3512"/>
    <n v="3512"/>
    <s v="Ouverte"/>
  </r>
  <r>
    <n v="15500"/>
    <x v="19"/>
    <d v="2023-10-12T00:00:00"/>
    <s v="EXJ/2023/0826"/>
    <s v="Administrator"/>
    <n v="45241"/>
    <n v="1101302042"/>
    <n v="1101302042"/>
    <s v="EUR"/>
    <n v="18842.400000000001"/>
    <n v="18842.400000000001"/>
    <n v="18842.400000000001"/>
    <s v="Ouverte"/>
  </r>
  <r>
    <n v="15503"/>
    <x v="63"/>
    <d v="2023-10-13T00:00:00"/>
    <s v="EXJ/2023/0838"/>
    <s v="Administrator"/>
    <n v="45243"/>
    <n v="173764"/>
    <n v="173764"/>
    <s v="EUR"/>
    <n v="12892"/>
    <n v="12892"/>
    <n v="12892"/>
    <s v="Ouverte"/>
  </r>
  <r>
    <n v="15482"/>
    <x v="46"/>
    <d v="2023-10-02T00:00:00"/>
    <s v="EXJ/2023/0822"/>
    <s v="Administrator"/>
    <n v="45231"/>
    <n v="230876"/>
    <n v="230876"/>
    <s v="EUR"/>
    <n v="12.52"/>
    <n v="10.35"/>
    <n v="12.52"/>
    <s v="Ouverte"/>
  </r>
  <r>
    <n v="15444"/>
    <x v="64"/>
    <d v="2023-09-01T00:00:00"/>
    <s v="EXJ/2023/0811"/>
    <s v="Administrator"/>
    <n v="45170"/>
    <s v="2022-C-0445 (31/10/2022)"/>
    <s v="2022-C-0445"/>
    <s v="EUR"/>
    <n v="3158.1"/>
    <n v="2610"/>
    <n v="3158.1"/>
    <s v="Ouverte"/>
  </r>
  <r>
    <n v="15422"/>
    <x v="48"/>
    <d v="2023-09-30T00:00:00"/>
    <s v="EXJ/2023/0772"/>
    <s v="Administrator"/>
    <n v="45229"/>
    <n v="44986"/>
    <n v="44986"/>
    <s v="EUR"/>
    <n v="7500"/>
    <n v="7500"/>
    <n v="7500"/>
    <s v="Ouverte"/>
  </r>
  <r>
    <n v="15424"/>
    <x v="65"/>
    <d v="2023-09-30T00:00:00"/>
    <s v="EXJ/2023/0774"/>
    <s v="Administrator"/>
    <n v="45229"/>
    <s v="03-2023-1"/>
    <s v="03-2023-1"/>
    <s v="EUR"/>
    <n v="12500"/>
    <n v="12500"/>
    <n v="12500"/>
    <s v="Ouverte"/>
  </r>
  <r>
    <n v="15428"/>
    <x v="25"/>
    <d v="2023-09-30T00:00:00"/>
    <s v="EXJ/2023/0778"/>
    <s v="Administrator"/>
    <n v="45206"/>
    <s v="VF2310827"/>
    <s v="VF2310827"/>
    <s v="EUR"/>
    <n v="248.05"/>
    <n v="205"/>
    <n v="248.05"/>
    <s v="Ouverte"/>
  </r>
  <r>
    <n v="15437"/>
    <x v="38"/>
    <d v="2023-10-04T00:00:00"/>
    <s v="EXJ/2023/0783"/>
    <s v="Administrator"/>
    <n v="45219"/>
    <s v="082.05.230117"/>
    <s v="082.05.230117"/>
    <s v="EUR"/>
    <n v="11781.33"/>
    <n v="10990.47"/>
    <n v="11781.33"/>
    <s v="Ouverte"/>
  </r>
  <r>
    <n v="15416"/>
    <x v="66"/>
    <d v="2023-10-01T00:00:00"/>
    <s v="EXJ/2023/0769"/>
    <s v="Administrator"/>
    <n v="45260"/>
    <s v="95/2023/4030"/>
    <s v="95/2023/4030"/>
    <s v="EUR"/>
    <n v="60.5"/>
    <n v="50"/>
    <n v="60.5"/>
    <s v="Ouverte"/>
  </r>
  <r>
    <n v="15411"/>
    <x v="67"/>
    <d v="2023-09-30T00:00:00"/>
    <s v="EXJ/2023/0766"/>
    <s v="Administrator"/>
    <n v="45230"/>
    <n v="4163561072"/>
    <n v="4163561072"/>
    <s v="EUR"/>
    <n v="675.18"/>
    <n v="558"/>
    <n v="675.18"/>
    <s v="Ouverte"/>
  </r>
  <r>
    <n v="15410"/>
    <x v="67"/>
    <d v="2023-09-30T00:00:00"/>
    <s v="EXJ/2023/0765"/>
    <s v="Administrator"/>
    <n v="45230"/>
    <n v="4163561071"/>
    <n v="4163561071"/>
    <s v="EUR"/>
    <n v="231.55"/>
    <n v="191.36"/>
    <n v="231.55"/>
    <s v="Ouverte"/>
  </r>
  <r>
    <n v="15407"/>
    <x v="8"/>
    <d v="2023-09-30T00:00:00"/>
    <s v="EXJ/2023/0762"/>
    <s v="Administrator"/>
    <n v="45201"/>
    <n v="4818859455"/>
    <n v="4818859455"/>
    <s v="EUR"/>
    <n v="10.4"/>
    <n v="10.4"/>
    <n v="10.4"/>
    <s v="Ouverte"/>
  </r>
  <r>
    <n v="15406"/>
    <x v="12"/>
    <d v="2023-10-02T00:00:00"/>
    <s v="EXJ/2023/0761"/>
    <s v="Administrator"/>
    <n v="45230"/>
    <n v="201111676"/>
    <n v="201111676"/>
    <s v="EUR"/>
    <n v="535"/>
    <n v="535"/>
    <n v="535"/>
    <s v="Ouverte"/>
  </r>
  <r>
    <n v="15414"/>
    <x v="43"/>
    <d v="2023-09-01T00:00:00"/>
    <s v="EXJ/2023/0768"/>
    <s v="Administrator"/>
    <n v="45173"/>
    <s v="INNC00010068 (21/08/2023)"/>
    <s v="INNC00010068"/>
    <s v="EUR"/>
    <n v="5376.94"/>
    <n v="4443.75"/>
    <n v="5376.94"/>
    <s v="Ouverte"/>
  </r>
  <r>
    <n v="15413"/>
    <x v="9"/>
    <d v="2023-09-25T00:00:00"/>
    <s v="EXJ/2023/0767"/>
    <s v="Administrator"/>
    <n v="45204"/>
    <s v="f206071"/>
    <s v="f206071"/>
    <s v="EUR"/>
    <n v="564.33000000000004"/>
    <n v="564.33000000000004"/>
    <n v="564.33000000000004"/>
    <s v="Ouverte"/>
  </r>
  <r>
    <n v="15394"/>
    <x v="38"/>
    <d v="2023-09-28T00:00:00"/>
    <s v="EXJ/2023/0752"/>
    <s v="Administrator"/>
    <n v="45213"/>
    <s v="082.09.230369"/>
    <s v="082.09.230369"/>
    <s v="EUR"/>
    <n v="175.2"/>
    <n v="165.31"/>
    <n v="175.2"/>
    <s v="Ouverte"/>
  </r>
  <r>
    <n v="15395"/>
    <x v="38"/>
    <d v="2023-09-29T00:00:00"/>
    <s v="EXJ/2023/0753"/>
    <s v="Administrator"/>
    <n v="45213"/>
    <s v="082.09.230391"/>
    <s v="082.09.230391"/>
    <s v="EUR"/>
    <n v="169.13"/>
    <n v="159.58000000000001"/>
    <n v="169.13"/>
    <s v="Ouverte"/>
  </r>
  <r>
    <n v="15381"/>
    <x v="38"/>
    <d v="2023-09-25T00:00:00"/>
    <s v="EXJ/2023/0745"/>
    <s v="Administrator"/>
    <n v="45208"/>
    <s v="082.09.230342"/>
    <s v="082.09.230342"/>
    <s v="EUR"/>
    <n v="870.64"/>
    <n v="720.2"/>
    <n v="870.64"/>
    <s v="Ouverte"/>
  </r>
  <r>
    <n v="15379"/>
    <x v="38"/>
    <d v="2023-09-25T00:00:00"/>
    <s v="EXJ/2023/0746"/>
    <s v="Administrator"/>
    <n v="45208"/>
    <s v="082.09.230316"/>
    <s v="082.09.230316"/>
    <s v="EUR"/>
    <n v="1195.93"/>
    <n v="989.29"/>
    <n v="1195.93"/>
    <s v="Ouverte"/>
  </r>
  <r>
    <n v="15372"/>
    <x v="25"/>
    <d v="2023-09-19T00:00:00"/>
    <s v="EXJ/2023/0721"/>
    <s v="Administrator"/>
    <n v="45195"/>
    <s v="VF2310407"/>
    <s v="VF2310407"/>
    <s v="EUR"/>
    <n v="1361.1"/>
    <n v="1124.8800000000001"/>
    <n v="1361.1"/>
    <s v="Ouverte"/>
  </r>
  <r>
    <n v="15269"/>
    <x v="19"/>
    <d v="2023-08-21T00:00:00"/>
    <s v="EXJ/2023/0686"/>
    <s v="Administrator"/>
    <n v="45169"/>
    <n v="1101292314"/>
    <n v="1101292314"/>
    <s v="EUR"/>
    <n v="18842.400000000001"/>
    <n v="18842.400000000001"/>
    <n v="18842.400000000001"/>
    <s v="Ouverte"/>
  </r>
  <r>
    <n v="15334"/>
    <x v="19"/>
    <d v="2023-09-08T00:00:00"/>
    <s v="EXJ/2023/0694"/>
    <s v="Administrator"/>
    <n v="45207"/>
    <n v="1101295777"/>
    <n v="1101295777"/>
    <s v="EUR"/>
    <n v="18842.400000000001"/>
    <n v="18842.400000000001"/>
    <n v="18842.400000000001"/>
    <s v="Ouverte"/>
  </r>
  <r>
    <n v="15299"/>
    <x v="60"/>
    <d v="2023-08-31T00:00:00"/>
    <s v="EXJ/2023/0697"/>
    <s v="Administrator"/>
    <n v="45199"/>
    <s v="BRU15637"/>
    <s v="BRU15637"/>
    <s v="EUR"/>
    <n v="2037.72"/>
    <n v="1684.07"/>
    <n v="2037.72"/>
    <s v="Ouverte"/>
  </r>
  <r>
    <n v="15297"/>
    <x v="12"/>
    <d v="2023-09-01T00:00:00"/>
    <s v="EXJ/2023/0698"/>
    <s v="Administrator"/>
    <n v="45200"/>
    <n v="201111567"/>
    <n v="201111567"/>
    <s v="EUR"/>
    <n v="535"/>
    <n v="535"/>
    <n v="535"/>
    <s v="Ouverte"/>
  </r>
  <r>
    <n v="15266"/>
    <x v="19"/>
    <d v="2023-08-16T00:00:00"/>
    <s v="EXJ/2023/0699"/>
    <s v="Administrator"/>
    <n v="45169"/>
    <n v="1101291383"/>
    <n v="1101291383"/>
    <s v="EUR"/>
    <n v="150739.16"/>
    <n v="150739.16"/>
    <n v="150739.16"/>
    <s v="Ouverte"/>
  </r>
  <r>
    <n v="15335"/>
    <x v="9"/>
    <d v="2023-08-25T00:00:00"/>
    <s v="EXJ/2023/0703"/>
    <s v="Administrator"/>
    <n v="45173"/>
    <s v="f205568"/>
    <s v="f205568"/>
    <s v="EUR"/>
    <n v="564.33000000000004"/>
    <n v="564.33000000000004"/>
    <n v="564.33000000000004"/>
    <s v="Ouverte"/>
  </r>
  <r>
    <n v="15322"/>
    <x v="25"/>
    <d v="2023-08-31T00:00:00"/>
    <s v="EXJ/2023/0710"/>
    <s v="Administrator"/>
    <n v="45176"/>
    <s v="VF2309957"/>
    <s v="VF2309957"/>
    <s v="EUR"/>
    <n v="248.05"/>
    <n v="205"/>
    <n v="248.05"/>
    <s v="Ouverte"/>
  </r>
  <r>
    <n v="15321"/>
    <x v="62"/>
    <d v="2023-08-31T00:00:00"/>
    <s v="EXJ/2023/0712"/>
    <s v="Administrator"/>
    <n v="45214"/>
    <n v="23014739"/>
    <n v="23014739"/>
    <s v="EUR"/>
    <n v="819.62"/>
    <n v="819.62"/>
    <n v="819.62"/>
    <s v="Ouverte"/>
  </r>
  <r>
    <n v="15300"/>
    <x v="55"/>
    <d v="2023-09-04T00:00:00"/>
    <s v="EXJ/2023/0685"/>
    <s v="Administrator"/>
    <n v="45200"/>
    <s v="082.11.231105"/>
    <s v="082.11.231105"/>
    <s v="EUR"/>
    <n v="93323.55"/>
    <n v="93323.55"/>
    <n v="93323.55"/>
    <s v="Ouverte"/>
  </r>
  <r>
    <n v="15298"/>
    <x v="59"/>
    <d v="2023-08-21T00:00:00"/>
    <s v="EXJ/2023/0682"/>
    <s v="Administrator"/>
    <n v="45189"/>
    <n v="230059263"/>
    <n v="230059263"/>
    <s v="EUR"/>
    <n v="253.18"/>
    <n v="209.6"/>
    <n v="253.18"/>
    <s v="Ouverte"/>
  </r>
  <r>
    <n v="15312"/>
    <x v="59"/>
    <d v="2023-08-21T00:00:00"/>
    <s v="EXJ/2023/0681"/>
    <s v="Administrator"/>
    <n v="45189"/>
    <n v="230059264"/>
    <n v="230059264"/>
    <s v="EUR"/>
    <n v="187.46"/>
    <n v="155.19999999999999"/>
    <n v="187.46"/>
    <s v="Ouverte"/>
  </r>
  <r>
    <n v="15311"/>
    <x v="59"/>
    <d v="2023-08-21T00:00:00"/>
    <s v="EXJ/2023/0679"/>
    <s v="Administrator"/>
    <n v="45189"/>
    <n v="230059265"/>
    <n v="230059265"/>
    <s v="EUR"/>
    <n v="258.97000000000003"/>
    <n v="214.4"/>
    <n v="258.97000000000003"/>
    <s v="Ouverte"/>
  </r>
  <r>
    <n v="15285"/>
    <x v="68"/>
    <d v="2023-08-30T00:00:00"/>
    <s v="EXJ/2023/0672"/>
    <s v="Administrator"/>
    <n v="45189"/>
    <s v="23VT00736"/>
    <s v="23VT00736"/>
    <s v="EUR"/>
    <n v="1905.75"/>
    <n v="1575"/>
    <n v="1905.75"/>
    <s v="Ouverte"/>
  </r>
  <r>
    <n v="15283"/>
    <x v="69"/>
    <d v="2023-08-01T00:00:00"/>
    <s v="EXJ/2023/0666"/>
    <s v="Administrator"/>
    <n v="45140"/>
    <s v="6087 (03/07/2023)"/>
    <n v="6087"/>
    <s v="EUR"/>
    <n v="4000"/>
    <n v="4000"/>
    <n v="4000"/>
    <s v="Ouverte"/>
  </r>
  <r>
    <n v="15268"/>
    <x v="55"/>
    <d v="2023-08-25T00:00:00"/>
    <s v="EXJ/2023/0654"/>
    <s v="Administrator"/>
    <n v="45173"/>
    <s v="082.17.231040"/>
    <s v="082.17.231040"/>
    <s v="EUR"/>
    <n v="26963.3"/>
    <n v="26963.3"/>
    <n v="26963.3"/>
    <s v="Ouverte"/>
  </r>
  <r>
    <n v="15249"/>
    <x v="39"/>
    <d v="2023-08-18T00:00:00"/>
    <s v="EXJ/2023/0634"/>
    <s v="Administrator"/>
    <n v="45184"/>
    <s v="F2300445"/>
    <s v="F2300445"/>
    <s v="CHF"/>
    <n v="500"/>
    <n v="500"/>
    <n v="500"/>
    <s v="Ouverte"/>
  </r>
  <r>
    <n v="15207"/>
    <x v="70"/>
    <d v="2023-08-02T00:00:00"/>
    <s v="EXJ/2023/0630"/>
    <s v="Administrator"/>
    <n v="45171"/>
    <s v="2023-0801"/>
    <s v="2023-0801"/>
    <s v="EUR"/>
    <n v="48.1"/>
    <n v="39.75"/>
    <n v="48.1"/>
    <s v="Ouverte"/>
  </r>
  <r>
    <n v="15199"/>
    <x v="71"/>
    <d v="2023-08-01T00:00:00"/>
    <s v="EXJ/2023/0623"/>
    <s v="Administrator"/>
    <n v="45169"/>
    <s v="9000896/2023"/>
    <s v="9000896/2023"/>
    <s v="EUR"/>
    <n v="100"/>
    <n v="100"/>
    <n v="100"/>
    <s v="Ouverte"/>
  </r>
  <r>
    <n v="15198"/>
    <x v="12"/>
    <d v="2023-07-01T00:00:00"/>
    <s v="EXJ/2023/0603"/>
    <s v="Administrator"/>
    <n v="45169"/>
    <s v="201111443 (08/01/2023)"/>
    <n v="201111443"/>
    <s v="EUR"/>
    <n v="535"/>
    <n v="535"/>
    <n v="535"/>
    <s v="Ouverte"/>
  </r>
  <r>
    <n v="15197"/>
    <x v="67"/>
    <d v="2023-07-31T00:00:00"/>
    <s v="EXJ/2023/0615"/>
    <s v="Administrator"/>
    <n v="45169"/>
    <n v="4163527024"/>
    <n v="4163527024"/>
    <s v="EUR"/>
    <n v="833.69"/>
    <n v="689"/>
    <n v="833.69"/>
    <s v="Ouverte"/>
  </r>
  <r>
    <n v="15200"/>
    <x v="71"/>
    <d v="2023-07-31T00:00:00"/>
    <s v="EXJ/2023/0625"/>
    <s v="Administrator"/>
    <n v="45169"/>
    <s v="9000874/2023"/>
    <s v="9000874/2023"/>
    <s v="EUR"/>
    <n v="15475.9"/>
    <n v="12790"/>
    <n v="15475.9"/>
    <s v="Ouverte"/>
  </r>
  <r>
    <n v="15167"/>
    <x v="19"/>
    <d v="2023-07-21T00:00:00"/>
    <s v="EXJ/2023/0600"/>
    <s v="Administrator"/>
    <n v="45138"/>
    <n v="1101286749"/>
    <n v="1101286749"/>
    <s v="EUR"/>
    <n v="150739.16"/>
    <n v="150739.16"/>
    <n v="150739.16"/>
    <s v="Ouverte"/>
  </r>
  <r>
    <n v="15168"/>
    <x v="19"/>
    <d v="2023-07-20T00:00:00"/>
    <s v="EXJ/2023/0599"/>
    <s v="Administrator"/>
    <n v="45138"/>
    <n v="1101286395"/>
    <n v="1101286395"/>
    <s v="EUR"/>
    <n v="59498.12"/>
    <n v="59498.12"/>
    <n v="59498.12"/>
    <s v="Ouverte"/>
  </r>
  <r>
    <n v="15150"/>
    <x v="44"/>
    <d v="2023-07-18T00:00:00"/>
    <s v="EXJ/2023/0589"/>
    <s v="Administrator"/>
    <n v="45125"/>
    <s v="2023-0462"/>
    <s v="2023-0462"/>
    <s v="EUR"/>
    <n v="8750"/>
    <n v="8750"/>
    <n v="8750"/>
    <s v="Ouverte"/>
  </r>
  <r>
    <n v="15155"/>
    <x v="19"/>
    <d v="2023-07-18T00:00:00"/>
    <s v="EXJ/2023/0590"/>
    <s v="Administrator"/>
    <n v="45156"/>
    <n v="1101285927"/>
    <n v="1101285927"/>
    <s v="EUR"/>
    <n v="18842.400000000001"/>
    <n v="18842.400000000001"/>
    <n v="18842.400000000001"/>
    <s v="Ouverte"/>
  </r>
  <r>
    <n v="15124"/>
    <x v="72"/>
    <d v="2023-06-30T00:00:00"/>
    <s v="EXJ/2023/0546"/>
    <s v="Administrator"/>
    <n v="45138"/>
    <s v="002345 (26/01/2023)"/>
    <n v="2345"/>
    <s v="EUR"/>
    <n v="136"/>
    <n v="136"/>
    <n v="136"/>
    <s v="Ouverte"/>
  </r>
  <r>
    <n v="15068"/>
    <x v="60"/>
    <d v="2023-06-30T00:00:00"/>
    <s v="EXJ/2023/0562"/>
    <s v="Administrator"/>
    <n v="45137"/>
    <s v="BRU15173"/>
    <s v="BRU15173"/>
    <s v="EUR"/>
    <n v="2037.72"/>
    <n v="1684.07"/>
    <n v="2037.72"/>
    <s v="Ouverte"/>
  </r>
  <r>
    <n v="15079"/>
    <x v="38"/>
    <d v="2023-07-04T00:00:00"/>
    <s v="EXJ/2023/0563"/>
    <s v="Administrator"/>
    <n v="45127"/>
    <s v="082.05.230063"/>
    <s v="082.05.230063"/>
    <s v="EUR"/>
    <n v="13322.85"/>
    <n v="12495.74"/>
    <n v="13322.85"/>
    <s v="Ouverte"/>
  </r>
  <r>
    <n v="15074"/>
    <x v="55"/>
    <d v="2023-07-03T00:00:00"/>
    <s v="EXJ/2023/0533"/>
    <s v="Administrator"/>
    <n v="45139"/>
    <s v="082.11.231090"/>
    <s v="082.11.231090"/>
    <s v="EUR"/>
    <n v="8859.4699999999993"/>
    <n v="8859.4699999999993"/>
    <n v="8859.4699999999993"/>
    <s v="Ouverte"/>
  </r>
  <r>
    <n v="15041"/>
    <x v="53"/>
    <d v="2023-06-27T00:00:00"/>
    <s v="EXJ/2023/0512"/>
    <s v="Administrator"/>
    <n v="45134"/>
    <n v="2023328"/>
    <n v="2023328"/>
    <s v="EUR"/>
    <n v="3630"/>
    <n v="3000"/>
    <n v="3630"/>
    <s v="Ouverte"/>
  </r>
  <r>
    <n v="15053"/>
    <x v="38"/>
    <d v="2023-06-29T00:00:00"/>
    <s v="EXJ/2023/0517"/>
    <s v="Administrator"/>
    <n v="45120"/>
    <s v="082.09.230291"/>
    <s v="082.09.230291"/>
    <s v="EUR"/>
    <n v="673.81"/>
    <n v="635.76"/>
    <n v="673.81"/>
    <s v="Ouverte"/>
  </r>
  <r>
    <n v="15052"/>
    <x v="38"/>
    <d v="2023-06-29T00:00:00"/>
    <s v="EXJ/2023/0516"/>
    <s v="Administrator"/>
    <n v="45120"/>
    <s v="082.09.230270"/>
    <s v="082.09.230270"/>
    <s v="EUR"/>
    <n v="407.89"/>
    <n v="337.41"/>
    <n v="407.89"/>
    <s v="Ouverte"/>
  </r>
  <r>
    <n v="15040"/>
    <x v="73"/>
    <d v="2023-06-22T00:00:00"/>
    <s v="EXJ/2023/0502"/>
    <s v="Administrator"/>
    <n v="45099"/>
    <s v="INV109142"/>
    <s v="INV109142"/>
    <s v="GBP"/>
    <n v="10000"/>
    <n v="10000"/>
    <n v="10000"/>
    <s v="Ouverte"/>
  </r>
  <r>
    <n v="15042"/>
    <x v="19"/>
    <d v="2023-06-14T00:00:00"/>
    <s v="EXJ/2023/0498"/>
    <s v="Administrator"/>
    <n v="45121"/>
    <n v="1101280024"/>
    <n v="1101280024"/>
    <s v="EUR"/>
    <n v="18842.400000000001"/>
    <n v="18842.400000000001"/>
    <n v="18842.400000000001"/>
    <s v="Ouverte"/>
  </r>
  <r>
    <n v="15036"/>
    <x v="39"/>
    <d v="2023-06-26T00:00:00"/>
    <s v="EXJ/2023/0510"/>
    <s v="Administrator"/>
    <n v="45133"/>
    <s v="F2300363"/>
    <s v="F2300363"/>
    <s v="CHF"/>
    <n v="240"/>
    <n v="240"/>
    <n v="240"/>
    <s v="Ouverte"/>
  </r>
  <r>
    <n v="14981"/>
    <x v="74"/>
    <d v="2023-06-16T00:00:00"/>
    <s v="EXJ/2023/0487"/>
    <s v="Administrator"/>
    <n v="45107"/>
    <n v="61860"/>
    <n v="61860"/>
    <s v="EUR"/>
    <n v="52.1"/>
    <n v="43.06"/>
    <n v="52.1"/>
    <s v="Ouverte"/>
  </r>
  <r>
    <n v="14991"/>
    <x v="39"/>
    <d v="2023-06-01T00:00:00"/>
    <s v="EXJ/2023/0457"/>
    <s v="Administrator"/>
    <n v="45107"/>
    <s v="A230521 (30/05/2023)"/>
    <s v="A230521"/>
    <s v="CHF"/>
    <n v="600"/>
    <n v="600"/>
    <n v="600"/>
    <s v="Ouverte"/>
  </r>
  <r>
    <n v="14951"/>
    <x v="75"/>
    <d v="2023-05-25T00:00:00"/>
    <s v="EXJ/2023/0434"/>
    <s v="Administrator"/>
    <n v="45102"/>
    <s v="2023/038"/>
    <s v="2023/038"/>
    <s v="EUR"/>
    <n v="107.5"/>
    <n v="107.5"/>
    <n v="107.5"/>
    <s v="Ouverte"/>
  </r>
  <r>
    <n v="14962"/>
    <x v="19"/>
    <d v="2023-06-12T00:00:00"/>
    <s v="EXJ/2023/0447"/>
    <s v="Administrator"/>
    <n v="45267"/>
    <n v="1101279565"/>
    <n v="1101279565"/>
    <s v="EUR"/>
    <n v="25.11"/>
    <n v="25.11"/>
    <n v="25.11"/>
    <s v="Ouverte"/>
  </r>
  <r>
    <n v="14946"/>
    <x v="43"/>
    <d v="2023-05-01T00:00:00"/>
    <s v="EXJ/2023/0436"/>
    <s v="Administrator"/>
    <n v="45077"/>
    <s v="INNC00008764 (15/03/2023)"/>
    <s v="INNC00008764"/>
    <s v="EUR"/>
    <n v="52032.63"/>
    <n v="43002.18"/>
    <n v="52032.63"/>
    <s v="Ouverte"/>
  </r>
  <r>
    <n v="14944"/>
    <x v="43"/>
    <d v="2023-05-01T00:00:00"/>
    <s v="EXJ/2023/0437"/>
    <s v="Administrator"/>
    <n v="45076"/>
    <s v="INNC00009111 (30/04/2023)"/>
    <s v="INNC00009111"/>
    <s v="EUR"/>
    <n v="73471.199999999997"/>
    <n v="60720"/>
    <n v="73471.199999999997"/>
    <s v="Ouverte"/>
  </r>
  <r>
    <n v="14925"/>
    <x v="38"/>
    <d v="2023-06-05T00:00:00"/>
    <s v="EXJ/2023/0422"/>
    <s v="Administrator"/>
    <n v="45097"/>
    <s v="082.09.230218"/>
    <s v="082.09.230218"/>
    <s v="EUR"/>
    <n v="986.32"/>
    <n v="815.88"/>
    <n v="986.32"/>
    <s v="Ouverte"/>
  </r>
  <r>
    <n v="14923"/>
    <x v="38"/>
    <d v="2023-06-05T00:00:00"/>
    <s v="EXJ/2023/0423"/>
    <s v="Administrator"/>
    <n v="45097"/>
    <s v="082.09.230241"/>
    <s v="082.09.230241"/>
    <s v="EUR"/>
    <n v="651.5"/>
    <n v="614.72"/>
    <n v="651.5"/>
    <s v="Ouverte"/>
  </r>
  <r>
    <n v="14930"/>
    <x v="66"/>
    <d v="2023-06-01T00:00:00"/>
    <s v="EXJ/2023/0419"/>
    <s v="Administrator"/>
    <n v="45138"/>
    <s v="95/2023/2706"/>
    <s v="95/2023/2706"/>
    <s v="EUR"/>
    <n v="60.5"/>
    <n v="50"/>
    <n v="60.5"/>
    <s v="Ouverte"/>
  </r>
  <r>
    <n v="14932"/>
    <x v="76"/>
    <d v="2023-06-07T00:00:00"/>
    <s v="EXJ/2023/0425"/>
    <s v="Administrator"/>
    <n v="45114"/>
    <n v="20230436"/>
    <n v="20230436"/>
    <s v="EUR"/>
    <n v="2030.1"/>
    <n v="1677.77"/>
    <n v="2030.1"/>
    <s v="Ouverte"/>
  </r>
  <r>
    <n v="14908"/>
    <x v="19"/>
    <d v="2023-05-26T00:00:00"/>
    <s v="EXJ/2023/0404"/>
    <s v="Administrator"/>
    <n v="45107"/>
    <n v="1101278692"/>
    <n v="1101278692"/>
    <s v="EUR"/>
    <n v="73060.38"/>
    <n v="73060.38"/>
    <n v="73060.38"/>
    <s v="Ouverte"/>
  </r>
  <r>
    <n v="14902"/>
    <x v="77"/>
    <d v="2023-06-04T00:00:00"/>
    <s v="EXJ/2023/0421"/>
    <s v="Administrator"/>
    <n v="45107"/>
    <s v="INV205010297"/>
    <s v="INV205010297"/>
    <s v="EUR"/>
    <n v="139.9"/>
    <n v="139.9"/>
    <n v="139.9"/>
    <s v="Ouverte"/>
  </r>
  <r>
    <n v="14873"/>
    <x v="60"/>
    <d v="2023-05-31T00:00:00"/>
    <s v="EXJ/2023/0388"/>
    <s v="Administrator"/>
    <n v="45107"/>
    <s v="BRU14874"/>
    <s v="BRU14874"/>
    <s v="EUR"/>
    <n v="546.77"/>
    <n v="451.88"/>
    <n v="546.77"/>
    <s v="Ouverte"/>
  </r>
  <r>
    <n v="14874"/>
    <x v="55"/>
    <d v="2023-06-01T00:00:00"/>
    <s v="EXJ/2023/0398"/>
    <s v="Administrator"/>
    <n v="45108"/>
    <s v="082.11.231053"/>
    <s v="082.11.231053"/>
    <s v="EUR"/>
    <n v="84464.06"/>
    <n v="84464.06"/>
    <n v="84464.06"/>
    <s v="Ouverte"/>
  </r>
  <r>
    <n v="14882"/>
    <x v="19"/>
    <d v="2023-05-24T00:00:00"/>
    <s v="EXJ/2023/0383"/>
    <s v="Administrator"/>
    <n v="45101"/>
    <n v="1101276831"/>
    <n v="1101276831"/>
    <s v="EUR"/>
    <n v="18842.400000000001"/>
    <n v="18842.400000000001"/>
    <n v="18842.400000000001"/>
    <s v="Ouverte"/>
  </r>
  <r>
    <n v="14883"/>
    <x v="19"/>
    <d v="2023-05-24T00:00:00"/>
    <s v="EXJ/2023/0381"/>
    <s v="Administrator"/>
    <n v="45101"/>
    <n v="1101276810"/>
    <n v="1101276810"/>
    <s v="EUR"/>
    <n v="18842.400000000001"/>
    <n v="18842.400000000001"/>
    <n v="18842.400000000001"/>
    <s v="Ouverte"/>
  </r>
  <r>
    <n v="14880"/>
    <x v="19"/>
    <d v="2023-05-24T00:00:00"/>
    <s v="EXJ/2023/0382"/>
    <s v="Administrator"/>
    <n v="45070"/>
    <n v="1101276809"/>
    <n v="1101276809"/>
    <s v="EUR"/>
    <n v="18842.400000000001"/>
    <n v="18842.400000000001"/>
    <n v="18842.400000000001"/>
    <s v="Ouverte"/>
  </r>
  <r>
    <n v="14881"/>
    <x v="19"/>
    <d v="2023-05-24T00:00:00"/>
    <s v="EXJ/2023/0379"/>
    <s v="Administrator"/>
    <n v="45101"/>
    <n v="1101276811"/>
    <n v="1101276811"/>
    <s v="EUR"/>
    <n v="18842.400000000001"/>
    <n v="18842.400000000001"/>
    <n v="18842.400000000001"/>
    <s v="Ouverte"/>
  </r>
  <r>
    <n v="14869"/>
    <x v="78"/>
    <d v="2023-05-31T00:00:00"/>
    <s v="EXJ/2023/0409"/>
    <s v="Administrator"/>
    <n v="45107"/>
    <n v="10013859"/>
    <n v="10013859"/>
    <s v="EUR"/>
    <n v="7022.14"/>
    <n v="5818.57"/>
    <n v="7022.14"/>
    <s v="Ouverte"/>
  </r>
  <r>
    <n v="14884"/>
    <x v="19"/>
    <d v="2023-05-24T00:00:00"/>
    <s v="EXJ/2023/0380"/>
    <s v="Administrator"/>
    <n v="45101"/>
    <n v="1101276812"/>
    <n v="1101276812"/>
    <s v="EUR"/>
    <n v="18842.400000000001"/>
    <n v="18842.400000000001"/>
    <n v="18842.400000000001"/>
    <s v="Ouverte"/>
  </r>
  <r>
    <n v="14742"/>
    <x v="67"/>
    <d v="2023-04-30T00:00:00"/>
    <s v="EXJ/2023/0329"/>
    <s v="Administrator"/>
    <n v="45107"/>
    <n v="4163473333"/>
    <n v="4163473333"/>
    <s v="EUR"/>
    <n v="395.67"/>
    <n v="327"/>
    <n v="395.67"/>
    <s v="Ouverte"/>
  </r>
  <r>
    <n v="14741"/>
    <x v="67"/>
    <d v="2023-04-30T00:00:00"/>
    <s v="EXJ/2023/0328"/>
    <s v="Administrator"/>
    <n v="45076"/>
    <n v="4163473332"/>
    <n v="4163473332"/>
    <s v="EUR"/>
    <n v="85.96"/>
    <n v="71.040000000000006"/>
    <n v="85.96"/>
    <s v="Ouverte"/>
  </r>
  <r>
    <n v="14756"/>
    <x v="66"/>
    <d v="2023-05-01T00:00:00"/>
    <s v="EXJ/2023/0303"/>
    <s v="Administrator"/>
    <n v="45107"/>
    <s v="95/2023/1983"/>
    <s v="95/2023/1983"/>
    <s v="EUR"/>
    <n v="60.5"/>
    <n v="50"/>
    <n v="60.5"/>
    <s v="Ouverte"/>
  </r>
  <r>
    <n v="14759"/>
    <x v="19"/>
    <d v="2023-04-27T00:00:00"/>
    <s v="EXJ/2023/0292"/>
    <s v="Administrator"/>
    <n v="45043"/>
    <n v="1101273472"/>
    <n v="1101273472"/>
    <s v="EUR"/>
    <n v="78984.19"/>
    <n v="78984.19"/>
    <n v="78984.19"/>
    <s v="Ouverte"/>
  </r>
  <r>
    <n v="14740"/>
    <x v="8"/>
    <d v="2023-04-30T00:00:00"/>
    <s v="EXJ/2023/0282"/>
    <s v="Administrator"/>
    <n v="45046"/>
    <n v="4714921602"/>
    <n v="4714921602"/>
    <s v="EUR"/>
    <n v="10.4"/>
    <n v="10.4"/>
    <n v="10.4"/>
    <s v="Ouverte"/>
  </r>
  <r>
    <n v="14720"/>
    <x v="66"/>
    <d v="2023-04-01T00:00:00"/>
    <s v="EXJ/2023/0242"/>
    <s v="Administrator"/>
    <n v="45077"/>
    <n v="9520231611"/>
    <n v="9520231611"/>
    <s v="EUR"/>
    <n v="60.5"/>
    <n v="50"/>
    <n v="60.5"/>
    <s v="Ouverte"/>
  </r>
  <r>
    <n v="14616"/>
    <x v="67"/>
    <d v="2023-03-31T00:00:00"/>
    <s v="EXJ/2023/0215"/>
    <s v="Administrator"/>
    <n v="45077"/>
    <n v="4163455453"/>
    <n v="4163455453"/>
    <s v="EUR"/>
    <n v="475.71"/>
    <n v="393.15"/>
    <n v="475.71"/>
    <s v="Ouverte"/>
  </r>
  <r>
    <n v="14613"/>
    <x v="67"/>
    <d v="2023-03-31T00:00:00"/>
    <s v="EXJ/2023/0216"/>
    <s v="Administrator"/>
    <n v="45077"/>
    <n v="4163455454"/>
    <n v="4163455454"/>
    <s v="EUR"/>
    <n v="93.59"/>
    <n v="77.349999999999994"/>
    <n v="93.59"/>
    <s v="Ouverte"/>
  </r>
  <r>
    <n v="14612"/>
    <x v="67"/>
    <d v="2023-03-31T00:00:00"/>
    <s v="EXJ/2023/0217"/>
    <s v="Administrator"/>
    <n v="45077"/>
    <n v="4163455455"/>
    <n v="4163455455"/>
    <s v="EUR"/>
    <n v="675.18"/>
    <n v="558"/>
    <n v="675.18"/>
    <s v="Ouverte"/>
  </r>
  <r>
    <n v="14611"/>
    <x v="67"/>
    <d v="2023-03-31T00:00:00"/>
    <s v="EXJ/2023/0218"/>
    <s v="Administrator"/>
    <n v="45076"/>
    <n v="4163455452"/>
    <n v="4163455452"/>
    <s v="EUR"/>
    <n v="142.96"/>
    <n v="118.15"/>
    <n v="142.96"/>
    <s v="Ouverte"/>
  </r>
  <r>
    <n v="14615"/>
    <x v="8"/>
    <d v="2023-03-31T00:00:00"/>
    <s v="EXJ/2023/0205"/>
    <s v="Administrator"/>
    <n v="45016"/>
    <n v="4694040134"/>
    <n v="4694040134"/>
    <s v="EUR"/>
    <n v="10.4"/>
    <n v="10.4"/>
    <n v="10.4"/>
    <s v="Ouverte"/>
  </r>
  <r>
    <n v="14599"/>
    <x v="79"/>
    <d v="2023-03-30T00:00:00"/>
    <s v="EXJ/2023/0178"/>
    <s v="Administrator"/>
    <n v="45016"/>
    <s v="2023/14"/>
    <s v="2023/14"/>
    <s v="EUR"/>
    <n v="18513"/>
    <n v="15300"/>
    <n v="18513"/>
    <s v="Ouverte"/>
  </r>
  <r>
    <n v="14562"/>
    <x v="58"/>
    <d v="2023-03-01T00:00:00"/>
    <s v="EXJ/2023/0148"/>
    <s v="Administrator"/>
    <n v="44986"/>
    <s v="7763 - Prosteril (30/06/2022)"/>
    <s v="7763 - Prosteril"/>
    <s v="EUR"/>
    <n v="7305.35"/>
    <n v="7305.35"/>
    <n v="7305.35"/>
    <s v="Ouverte"/>
  </r>
  <r>
    <n v="14561"/>
    <x v="58"/>
    <d v="2023-03-01T00:00:00"/>
    <s v="EXJ/2023/0149"/>
    <s v="Administrator"/>
    <n v="44986"/>
    <s v="7720 - Rustus (30/06/2022)"/>
    <s v="7720 - Rustus"/>
    <s v="EUR"/>
    <n v="4643.91"/>
    <n v="4643.91"/>
    <n v="4643.91"/>
    <s v="Ouverte"/>
  </r>
  <r>
    <n v="14560"/>
    <x v="58"/>
    <d v="2023-03-01T00:00:00"/>
    <s v="EXJ/2023/0150"/>
    <s v="Administrator"/>
    <n v="44986"/>
    <s v="7646 - JTA Next (30/06/2022)"/>
    <s v="7646 - JTA Next"/>
    <s v="EUR"/>
    <n v="22068.62"/>
    <n v="22068.62"/>
    <n v="22068.62"/>
    <s v="Ouverte"/>
  </r>
  <r>
    <n v="14564"/>
    <x v="58"/>
    <d v="2023-03-01T00:00:00"/>
    <s v="EXJ/2023/0151"/>
    <s v="Administrator"/>
    <n v="44986"/>
    <s v="1510583 - Allgel CWALTity (30/06/2022)"/>
    <s v="1510583 - Allgel CWALTity"/>
    <s v="EUR"/>
    <n v="792.38"/>
    <n v="792.38"/>
    <n v="792.38"/>
    <s v="Ouverte"/>
  </r>
  <r>
    <n v="14548"/>
    <x v="58"/>
    <d v="2023-03-01T00:00:00"/>
    <s v="EXJ/2023/0152"/>
    <s v="Administrator"/>
    <n v="44986"/>
    <s v="5993 - Join T-AIC (30/06/20222)"/>
    <s v="5993 - Join T-AIC"/>
    <s v="EUR"/>
    <n v="10445.549999999999"/>
    <n v="10445.549999999999"/>
    <n v="10445.549999999999"/>
    <s v="Ouverte"/>
  </r>
  <r>
    <n v="14549"/>
    <x v="58"/>
    <d v="2023-03-01T00:00:00"/>
    <s v="EXJ/2023/0153"/>
    <s v="Administrator"/>
    <n v="44986"/>
    <s v="6446 - Methodes (30/06/2022)"/>
    <s v="6446 - Methodes"/>
    <s v="EUR"/>
    <n v="8548.4"/>
    <n v="8548.4"/>
    <n v="8548.4"/>
    <s v="Ouverte"/>
  </r>
  <r>
    <n v="14550"/>
    <x v="58"/>
    <d v="2023-03-01T00:00:00"/>
    <s v="EXJ/2023/0154"/>
    <s v="Administrator"/>
    <n v="44986"/>
    <s v="6539 - Maxbone (30/06/2022)"/>
    <s v="6539 - Maxbone"/>
    <s v="EUR"/>
    <n v="43948.480000000003"/>
    <n v="43948.480000000003"/>
    <n v="43948.480000000003"/>
    <s v="Ouverte"/>
  </r>
  <r>
    <n v="14551"/>
    <x v="58"/>
    <d v="2023-03-01T00:00:00"/>
    <s v="EXJ/2023/0155"/>
    <s v="Administrator"/>
    <n v="44986"/>
    <s v="6805 - Allob NU (30/06/2022)"/>
    <s v="6805 - Allob NU"/>
    <s v="EUR"/>
    <n v="17338.88"/>
    <n v="17338.88"/>
    <n v="17338.88"/>
    <s v="Ouverte"/>
  </r>
  <r>
    <n v="14552"/>
    <x v="58"/>
    <d v="2023-03-01T00:00:00"/>
    <s v="EXJ/2023/0156"/>
    <s v="Administrator"/>
    <n v="44986"/>
    <s v="6700 - Allob (30/06/2022)"/>
    <s v="6700 - Allob"/>
    <s v="EUR"/>
    <n v="47287.65"/>
    <n v="47287.65"/>
    <n v="47287.65"/>
    <s v="Ouverte"/>
  </r>
  <r>
    <n v="14553"/>
    <x v="58"/>
    <d v="2023-03-01T00:00:00"/>
    <s v="EXJ/2023/0157"/>
    <s v="Administrator"/>
    <n v="44986"/>
    <s v="7029 - CRYO (30/06/2022)"/>
    <s v="7029 - CRYO"/>
    <s v="EUR"/>
    <n v="24145"/>
    <n v="24145"/>
    <n v="24145"/>
    <s v="Ouverte"/>
  </r>
  <r>
    <n v="14554"/>
    <x v="58"/>
    <d v="2023-03-01T00:00:00"/>
    <s v="EXJ/2023/0158"/>
    <s v="Administrator"/>
    <n v="44986"/>
    <s v="7186 - Allob IF (30/06/2022)"/>
    <s v="7186 - Allob IF"/>
    <s v="EUR"/>
    <n v="33455.199999999997"/>
    <n v="33455.199999999997"/>
    <n v="33455.199999999997"/>
    <s v="Ouverte"/>
  </r>
  <r>
    <n v="14555"/>
    <x v="58"/>
    <d v="2023-03-01T00:00:00"/>
    <s v="EXJ/2023/0159"/>
    <s v="Administrator"/>
    <n v="44986"/>
    <s v="7187 - bank (30/06/2022)"/>
    <s v="7187 - bank"/>
    <s v="EUR"/>
    <n v="13882.4"/>
    <n v="13882.4"/>
    <n v="13882.4"/>
    <s v="Ouverte"/>
  </r>
  <r>
    <n v="14556"/>
    <x v="58"/>
    <d v="2023-03-01T00:00:00"/>
    <s v="EXJ/2023/0160"/>
    <s v="Administrator"/>
    <n v="44986"/>
    <s v="7405 - Meca OB (30/06/2022)"/>
    <s v="7405 - Meca OB"/>
    <s v="EUR"/>
    <n v="18928.64"/>
    <n v="18928.64"/>
    <n v="18928.64"/>
    <s v="Ouverte"/>
  </r>
  <r>
    <n v="14557"/>
    <x v="58"/>
    <d v="2023-03-01T00:00:00"/>
    <s v="EXJ/2023/0161"/>
    <s v="Administrator"/>
    <n v="44986"/>
    <s v="7539 - Lipo (30/06/2022)"/>
    <s v="7539 - Lipo"/>
    <s v="EUR"/>
    <n v="5340.05"/>
    <n v="5340.05"/>
    <n v="5340.05"/>
    <s v="Ouverte"/>
  </r>
  <r>
    <n v="14558"/>
    <x v="58"/>
    <d v="2023-03-01T00:00:00"/>
    <s v="EXJ/2023/0162"/>
    <s v="Administrator"/>
    <n v="44986"/>
    <s v="7433 - Allon Seq (30/06/2022)"/>
    <s v="7433 - Allon Seq"/>
    <s v="EUR"/>
    <n v="19695.919999999998"/>
    <n v="19695.919999999998"/>
    <n v="19695.919999999998"/>
    <s v="Ouverte"/>
  </r>
  <r>
    <n v="14559"/>
    <x v="58"/>
    <d v="2023-03-01T00:00:00"/>
    <s v="EXJ/2023/0163"/>
    <s v="Administrator"/>
    <n v="44986"/>
    <s v="7217 - MXB Bioprinting (30/06/2022)"/>
    <s v="7217 - MXB Bioprinting"/>
    <s v="EUR"/>
    <n v="53330.3"/>
    <n v="53330.3"/>
    <n v="53330.3"/>
    <s v="Ouverte"/>
  </r>
  <r>
    <n v="14534"/>
    <x v="80"/>
    <d v="2023-03-01T00:00:00"/>
    <s v="EXJ/2023/0135"/>
    <s v="Administrator"/>
    <n v="44986"/>
    <s v="2023-021 Wa (28/02/2023)"/>
    <s v="BE0506"/>
    <s v="EUR"/>
    <n v="10890"/>
    <n v="9000"/>
    <n v="10890"/>
    <s v="Ouverte"/>
  </r>
  <r>
    <n v="14536"/>
    <x v="81"/>
    <d v="2023-03-15T00:00:00"/>
    <s v="EXJ/2023/0141"/>
    <s v="Administrator"/>
    <n v="45010"/>
    <s v="C3107920"/>
    <s v="C3107920"/>
    <s v="EUR"/>
    <n v="44"/>
    <n v="44"/>
    <n v="44"/>
    <s v="Ouverte"/>
  </r>
  <r>
    <n v="14499"/>
    <x v="82"/>
    <d v="2023-03-14T00:00:00"/>
    <s v="EXJ/2023/0103"/>
    <s v="Administrator"/>
    <n v="45029"/>
    <n v="231003008"/>
    <n v="231003008"/>
    <s v="EUR"/>
    <n v="866.75"/>
    <n v="866.75"/>
    <n v="866.75"/>
    <s v="Ouverte"/>
  </r>
  <r>
    <n v="14520"/>
    <x v="83"/>
    <d v="2022-03-01T00:00:00"/>
    <s v="EXJ/2023/0110"/>
    <s v="Administrator"/>
    <n v="44685"/>
    <s v="104127 (04/05/2022)"/>
    <n v="104127"/>
    <s v="EUR"/>
    <n v="202"/>
    <n v="202"/>
    <n v="202"/>
    <s v="Ouverte"/>
  </r>
  <r>
    <n v="14489"/>
    <x v="84"/>
    <d v="2023-03-13T00:00:00"/>
    <s v="EXJ/2023/0125"/>
    <s v="Administrator"/>
    <n v="45029"/>
    <n v="23000258"/>
    <n v="23000258"/>
    <s v="EUR"/>
    <n v="426.25"/>
    <n v="426.25"/>
    <n v="426.25"/>
    <s v="Ouverte"/>
  </r>
  <r>
    <n v="14363"/>
    <x v="25"/>
    <d v="2023-02-20T00:00:00"/>
    <s v="EXJ/2023/0053"/>
    <s v="Administrator"/>
    <n v="44984"/>
    <s v="VF2301602"/>
    <s v="VF2301602"/>
    <s v="EUR"/>
    <n v="1225.78"/>
    <n v="1013.04"/>
    <n v="1225.78"/>
    <s v="Ouverte"/>
  </r>
  <r>
    <n v="14424"/>
    <x v="85"/>
    <d v="2023-02-28T00:00:00"/>
    <s v="EXJ/2023/0068"/>
    <s v="Administrator"/>
    <n v="44995"/>
    <s v="C3715144"/>
    <s v="C3715144"/>
    <s v="EUR"/>
    <n v="65.87"/>
    <n v="65.87"/>
    <n v="65.87"/>
    <s v="Ouverte"/>
  </r>
  <r>
    <n v="14410"/>
    <x v="19"/>
    <d v="2023-03-01T00:00:00"/>
    <s v="EXJ/2023/0132"/>
    <s v="Administrator"/>
    <n v="44986"/>
    <n v="1101263889"/>
    <n v="1101263889"/>
    <s v="EUR"/>
    <n v="0"/>
    <n v="0"/>
    <n v="0"/>
    <s v="Ouverte"/>
  </r>
  <r>
    <n v="14365"/>
    <x v="19"/>
    <d v="2023-03-01T00:00:00"/>
    <s v="EXJ/2023/0133"/>
    <s v="Administrator"/>
    <n v="44986"/>
    <n v="1101262177"/>
    <n v="1101262177"/>
    <s v="EUR"/>
    <n v="0"/>
    <n v="0"/>
    <n v="0"/>
    <s v="Ouverte"/>
  </r>
  <r>
    <n v="14366"/>
    <x v="19"/>
    <d v="2023-03-01T00:00:00"/>
    <s v="EXJ/2023/0134"/>
    <s v="Administrator"/>
    <n v="44986"/>
    <n v="1101262176"/>
    <n v="1101262176"/>
    <s v="EUR"/>
    <n v="0"/>
    <n v="0"/>
    <n v="0"/>
    <s v="Ouverte"/>
  </r>
  <r>
    <n v="14368"/>
    <x v="86"/>
    <d v="2023-02-01T00:00:00"/>
    <s v="EXJ/2023/0014"/>
    <s v="Administrator"/>
    <n v="44958"/>
    <s v="3800055972 (31/12/2022)"/>
    <n v="3800055972"/>
    <s v="EUR"/>
    <n v="50.38"/>
    <n v="41.64"/>
    <n v="50.38"/>
    <s v="Ouverte"/>
  </r>
  <r>
    <n v="14329"/>
    <x v="87"/>
    <d v="2023-01-19T00:00:00"/>
    <s v="EXJ/2022/1555"/>
    <s v="Administrator"/>
    <n v="44976"/>
    <s v="2023-205"/>
    <s v="2023-205"/>
    <s v="EUR"/>
    <n v="20000"/>
    <n v="20000"/>
    <n v="20000"/>
    <s v="Ouverte"/>
  </r>
  <r>
    <n v="14280"/>
    <x v="19"/>
    <d v="2023-01-26T00:00:00"/>
    <s v="EXJ/2022/1551"/>
    <s v="Administrator"/>
    <n v="44952"/>
    <n v="1101259641"/>
    <n v="1101259641"/>
    <s v="EUR"/>
    <n v="0"/>
    <n v="0"/>
    <n v="0"/>
    <s v="Ouverte"/>
  </r>
  <r>
    <n v="14278"/>
    <x v="19"/>
    <d v="2023-01-26T00:00:00"/>
    <s v="EXJ/2022/1552"/>
    <s v="Administrator"/>
    <n v="44952"/>
    <n v="1101259622"/>
    <n v="1101259622"/>
    <s v="EUR"/>
    <n v="0"/>
    <n v="0"/>
    <n v="0"/>
    <s v="Ouverte"/>
  </r>
  <r>
    <n v="14223"/>
    <x v="19"/>
    <d v="2023-01-18T00:00:00"/>
    <s v="EXJ/2022/1554"/>
    <s v="Administrator"/>
    <n v="44975"/>
    <n v="1101257885"/>
    <n v="1101257885"/>
    <s v="EUR"/>
    <n v="0"/>
    <n v="0"/>
    <n v="0"/>
    <s v="Ouverte"/>
  </r>
  <r>
    <n v="14222"/>
    <x v="19"/>
    <d v="2023-01-18T00:00:00"/>
    <s v="EXJ/2022/1553"/>
    <s v="Administrator"/>
    <n v="44975"/>
    <n v="1101257884"/>
    <n v="1101257884"/>
    <s v="EUR"/>
    <n v="0"/>
    <n v="0"/>
    <n v="0"/>
    <s v="Ouverte"/>
  </r>
  <r>
    <n v="14246"/>
    <x v="50"/>
    <d v="2023-01-01T00:00:00"/>
    <s v="EXJ/2022/1506"/>
    <s v="Administrator"/>
    <n v="44927"/>
    <s v="90221782 (01/04/2022)"/>
    <n v="90221782"/>
    <s v="EUR"/>
    <n v="193.85"/>
    <n v="160.21"/>
    <n v="193.85"/>
    <s v="Ouverte"/>
  </r>
  <r>
    <n v="14208"/>
    <x v="88"/>
    <d v="2022-12-31T00:00:00"/>
    <s v="EXJ/2022/1436"/>
    <s v="Administrator"/>
    <n v="44943"/>
    <n v="90227095"/>
    <n v="90227095"/>
    <s v="EUR"/>
    <n v="435.31"/>
    <n v="359.76"/>
    <n v="435.31"/>
    <s v="Ouverte"/>
  </r>
  <r>
    <n v="14166"/>
    <x v="19"/>
    <d v="2022-12-29T00:00:00"/>
    <s v="EXJ/2022/1438"/>
    <s v="Administrator"/>
    <n v="44924"/>
    <n v="1101256582"/>
    <n v="1101256582"/>
    <s v="EUR"/>
    <n v="0"/>
    <n v="0"/>
    <n v="0"/>
    <s v="Ouverte"/>
  </r>
  <r>
    <n v="14163"/>
    <x v="19"/>
    <d v="2022-12-29T00:00:00"/>
    <s v="EXJ/2022/1439"/>
    <s v="Administrator"/>
    <n v="44924"/>
    <n v="1101256568"/>
    <n v="1101256568"/>
    <s v="EUR"/>
    <n v="0"/>
    <n v="0"/>
    <n v="0"/>
    <s v="Ouverte"/>
  </r>
  <r>
    <n v="14179"/>
    <x v="62"/>
    <d v="2022-12-31T00:00:00"/>
    <s v="EXJ/2022/1415"/>
    <s v="Administrator"/>
    <n v="44971"/>
    <n v="22023475"/>
    <n v="22023475"/>
    <s v="EUR"/>
    <n v="18563.03"/>
    <n v="18563.03"/>
    <n v="18563.03"/>
    <s v="Ouverte"/>
  </r>
  <r>
    <n v="14159"/>
    <x v="19"/>
    <d v="2022-12-30T00:00:00"/>
    <s v="EXJ/2022/1440"/>
    <s v="Administrator"/>
    <n v="44925"/>
    <n v="1101257352"/>
    <n v="1101257352"/>
    <s v="EUR"/>
    <n v="0"/>
    <n v="0"/>
    <n v="0"/>
    <s v="Ouverte"/>
  </r>
  <r>
    <n v="14152"/>
    <x v="19"/>
    <d v="2022-12-29T00:00:00"/>
    <s v="EXJ/2022/1401"/>
    <s v="Administrator"/>
    <n v="44924"/>
    <n v="1101256640"/>
    <n v="1101256640"/>
    <s v="EUR"/>
    <n v="67"/>
    <n v="67"/>
    <n v="67"/>
    <s v="Ouverte"/>
  </r>
  <r>
    <n v="14130"/>
    <x v="8"/>
    <d v="2022-12-31T00:00:00"/>
    <s v="EXJ/2022/1387"/>
    <s v="Administrator"/>
    <n v="44926"/>
    <n v="4636706257"/>
    <n v="4636706257"/>
    <s v="EUR"/>
    <n v="10.4"/>
    <n v="10.4"/>
    <n v="10.4"/>
    <s v="Ouverte"/>
  </r>
  <r>
    <n v="14110"/>
    <x v="19"/>
    <d v="2022-12-15T00:00:00"/>
    <s v="EXJ/2022/1441"/>
    <s v="Administrator"/>
    <n v="44910"/>
    <n v="1101254231"/>
    <n v="1101254231"/>
    <s v="EUR"/>
    <n v="0"/>
    <n v="0"/>
    <n v="0"/>
    <s v="Ouverte"/>
  </r>
  <r>
    <n v="13973"/>
    <x v="19"/>
    <d v="2022-11-24T00:00:00"/>
    <s v="EXJ/2022/1329"/>
    <s v="Administrator"/>
    <n v="44889"/>
    <n v="1101251895"/>
    <n v="1101251895"/>
    <s v="EUR"/>
    <n v="0"/>
    <n v="0"/>
    <n v="0"/>
    <s v="Ouverte"/>
  </r>
  <r>
    <n v="13918"/>
    <x v="89"/>
    <d v="2022-11-01T00:00:00"/>
    <s v="EXJ/2022/1244"/>
    <s v="Administrator"/>
    <n v="44866"/>
    <s v="32195 (11/04/2022)"/>
    <n v="32195"/>
    <s v="EUR"/>
    <n v="6075"/>
    <n v="6075"/>
    <n v="6075"/>
    <s v="Ouverte"/>
  </r>
  <r>
    <n v="13852"/>
    <x v="90"/>
    <d v="2022-10-01T00:00:00"/>
    <s v="EXJ/2022/1226"/>
    <s v="Administrator"/>
    <n v="44835"/>
    <s v="115787 ( 25/01/2021)"/>
    <n v="115787"/>
    <s v="EUR"/>
    <n v="161.35"/>
    <n v="161.35"/>
    <n v="161.35"/>
    <s v="Ouverte"/>
  </r>
  <r>
    <n v="13845"/>
    <x v="91"/>
    <d v="2022-10-31T00:00:00"/>
    <s v="EXJ/2022/1213"/>
    <s v="Administrator"/>
    <n v="44895"/>
    <n v="308595"/>
    <n v="308595"/>
    <s v="EUR"/>
    <n v="332.75"/>
    <n v="275"/>
    <n v="332.75"/>
    <s v="Ouverte"/>
  </r>
  <r>
    <n v="13737"/>
    <x v="92"/>
    <d v="2022-10-07T00:00:00"/>
    <s v="EXJ/2022/1150"/>
    <s v="Administrator"/>
    <n v="44841"/>
    <n v="8.3176651305662797E+17"/>
    <n v="8.3176651305662797E+17"/>
    <s v="EUR"/>
    <n v="82"/>
    <n v="82"/>
    <n v="82"/>
    <s v="Ouverte"/>
  </r>
  <r>
    <n v="13733"/>
    <x v="93"/>
    <d v="2022-10-06T00:00:00"/>
    <s v="EXJ/2022/1104"/>
    <s v="Administrator"/>
    <n v="44872"/>
    <s v="F2210106"/>
    <s v="F2210106"/>
    <s v="EUR"/>
    <n v="1000"/>
    <n v="1000"/>
    <n v="1000"/>
    <s v="Ouverte"/>
  </r>
  <r>
    <n v="13694"/>
    <x v="94"/>
    <d v="2022-09-30T00:00:00"/>
    <s v="EXJ/2022/1093"/>
    <s v="Administrator"/>
    <n v="44844"/>
    <s v="VS2022231676"/>
    <s v="VS2022231676"/>
    <s v="USD"/>
    <n v="0.73"/>
    <n v="168.75"/>
    <n v="168.75"/>
    <s v="Ouverte"/>
  </r>
  <r>
    <n v="13635"/>
    <x v="64"/>
    <d v="2022-09-01T00:00:00"/>
    <s v="EXJ/2022/1004"/>
    <s v="Administrator"/>
    <n v="44850"/>
    <s v="2022-C-0371"/>
    <s v="2022-C-0371"/>
    <s v="EUR"/>
    <n v="4165.43"/>
    <n v="3442.5"/>
    <n v="4165.43"/>
    <s v="Ouverte"/>
  </r>
  <r>
    <n v="13633"/>
    <x v="64"/>
    <d v="2022-09-01T00:00:00"/>
    <s v="EXJ/2022/1002"/>
    <s v="Administrator"/>
    <n v="44850"/>
    <s v="2022-C-0370"/>
    <s v="2022-C-0370"/>
    <s v="EUR"/>
    <n v="2940.3"/>
    <n v="2430"/>
    <n v="2940.3"/>
    <s v="Ouverte"/>
  </r>
  <r>
    <n v="13628"/>
    <x v="64"/>
    <d v="2022-09-01T00:00:00"/>
    <s v="EXJ/2022/0998"/>
    <s v="Administrator"/>
    <n v="44849"/>
    <s v="2022-C-0338 (01/09/2022)"/>
    <s v="2022-C-0338"/>
    <s v="EUR"/>
    <n v="7078.5"/>
    <n v="5850"/>
    <n v="7078.5"/>
    <s v="Ouverte"/>
  </r>
  <r>
    <n v="13514"/>
    <x v="19"/>
    <d v="2022-09-01T00:00:00"/>
    <s v="EXJ/2022/1042"/>
    <s v="Administrator"/>
    <n v="44805"/>
    <s v="1101240314 (23/08/2022)"/>
    <n v="1101240314"/>
    <s v="EUR"/>
    <n v="0"/>
    <n v="0"/>
    <n v="0"/>
    <s v="Ouverte"/>
  </r>
  <r>
    <n v="13516"/>
    <x v="19"/>
    <d v="2022-09-01T00:00:00"/>
    <s v="EXJ/2022/1043"/>
    <s v="Administrator"/>
    <n v="44805"/>
    <s v="1101240315 (23/08/2022)"/>
    <n v="1101240315"/>
    <s v="EUR"/>
    <n v="0"/>
    <n v="0"/>
    <n v="0"/>
    <s v="Ouverte"/>
  </r>
  <r>
    <n v="13495"/>
    <x v="95"/>
    <d v="2022-08-19T00:00:00"/>
    <s v="EXJ/2022/0945"/>
    <s v="Administrator"/>
    <n v="44792"/>
    <s v="2022/DVALB/3870"/>
    <s v="2022/DVALB/3870"/>
    <s v="EUR"/>
    <n v="393.87"/>
    <n v="325.51"/>
    <n v="393.87"/>
    <s v="Ouverte"/>
  </r>
  <r>
    <n v="13470"/>
    <x v="19"/>
    <d v="2022-09-01T00:00:00"/>
    <s v="EXJ/2022/1044"/>
    <s v="Administrator"/>
    <n v="44805"/>
    <s v="1101238473 (12/08/2022)"/>
    <n v="1101238473"/>
    <s v="EUR"/>
    <n v="0"/>
    <n v="0"/>
    <n v="0"/>
    <s v="Ouverte"/>
  </r>
  <r>
    <n v="13327"/>
    <x v="19"/>
    <d v="2022-09-01T00:00:00"/>
    <s v="EXJ/2022/1045"/>
    <s v="Administrator"/>
    <n v="44805"/>
    <s v="1101234357 (11/07/2022)"/>
    <s v="1101234357 (11/07/2022)"/>
    <s v="EUR"/>
    <n v="0"/>
    <n v="0"/>
    <n v="0"/>
    <s v="Ouverte"/>
  </r>
  <r>
    <n v="13145"/>
    <x v="60"/>
    <d v="2022-06-17T00:00:00"/>
    <s v="EXJ/2022/0699"/>
    <s v="Administrator"/>
    <n v="44759"/>
    <s v="LON40707"/>
    <s v="LON40707"/>
    <s v="EUR"/>
    <n v="348.1"/>
    <n v="348.1"/>
    <n v="348.1"/>
    <s v="Ouverte"/>
  </r>
  <r>
    <n v="12963"/>
    <x v="96"/>
    <d v="2022-05-09T00:00:00"/>
    <s v="EXJ/2022/0614"/>
    <s v="Administrator"/>
    <n v="44750"/>
    <n v="1203466"/>
    <n v="1203466"/>
    <s v="EUR"/>
    <n v="393"/>
    <n v="370.76"/>
    <n v="393"/>
    <s v="Ouverte"/>
  </r>
  <r>
    <n v="12290"/>
    <x v="97"/>
    <d v="2022-01-21T00:00:00"/>
    <s v="EXJ/2022/0150"/>
    <s v="Administrator"/>
    <n v="44613"/>
    <s v="4/56693"/>
    <s v="4/56693"/>
    <s v="EUR"/>
    <n v="1269"/>
    <n v="1269"/>
    <n v="1269"/>
    <s v="Ouverte"/>
  </r>
  <r>
    <n v="12286"/>
    <x v="97"/>
    <d v="2022-01-21T00:00:00"/>
    <s v="EXJ/2022/0149"/>
    <s v="Administrator"/>
    <n v="44582"/>
    <s v="4/56691"/>
    <s v="4/56691"/>
    <s v="EUR"/>
    <n v="276"/>
    <n v="276"/>
    <n v="276"/>
    <s v="Ouverte"/>
  </r>
  <r>
    <n v="12166"/>
    <x v="98"/>
    <d v="2022-01-05T00:00:00"/>
    <s v="EXJ/2022/0028"/>
    <s v="Administrator"/>
    <n v="44566"/>
    <n v="1"/>
    <n v="1"/>
    <s v="USD"/>
    <n v="1000"/>
    <n v="1000"/>
    <n v="1000"/>
    <s v="Ouverte"/>
  </r>
  <r>
    <n v="10456"/>
    <x v="99"/>
    <d v="2021-11-01T00:00:00"/>
    <s v="EXJ/2021/1840"/>
    <s v="Administrator"/>
    <n v="44501"/>
    <s v="FR39137122"/>
    <s v="FR39137122 (02/04/2021)"/>
    <s v="EUR"/>
    <n v="9.67"/>
    <n v="9.67"/>
    <n v="9.67"/>
    <s v="Ouverte"/>
  </r>
  <r>
    <n v="11508"/>
    <x v="100"/>
    <d v="2021-10-25T00:00:00"/>
    <s v="EXJ/2021/1778"/>
    <s v="Administrator"/>
    <n v="44524"/>
    <n v="322271627"/>
    <n v="322271627"/>
    <s v="USD"/>
    <n v="1850"/>
    <n v="1850"/>
    <n v="1850"/>
    <s v="Ouverte"/>
  </r>
  <r>
    <n v="11377"/>
    <x v="101"/>
    <d v="2021-10-09T00:00:00"/>
    <s v="EXJ/2021/1689"/>
    <s v="Administrator"/>
    <n v="44478"/>
    <s v="IEE2021008758652"/>
    <s v="IEE2021008758652"/>
    <s v="EUR"/>
    <n v="359.88"/>
    <n v="359.88"/>
    <n v="359.88"/>
    <s v="Ouverte"/>
  </r>
  <r>
    <n v="10796"/>
    <x v="60"/>
    <d v="2023-11-01T00:00:00"/>
    <s v="EXJ/2023/0958"/>
    <s v="Administrator"/>
    <n v="45231"/>
    <s v="BRU10105 (23/07/2021)"/>
    <s v="BRU10105"/>
    <s v="EUR"/>
    <n v="4015.2"/>
    <n v="4015.2"/>
    <n v="4015.2"/>
    <s v="Ouvert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B106" firstHeaderRow="1" firstDataRow="1" firstDataCol="1"/>
  <pivotFields count="13">
    <pivotField showAll="0"/>
    <pivotField axis="axisRow" showAll="0">
      <items count="106">
        <item x="64"/>
        <item m="1" x="104"/>
        <item x="0"/>
        <item x="23"/>
        <item m="1" x="102"/>
        <item x="101"/>
        <item x="62"/>
        <item x="18"/>
        <item x="54"/>
        <item x="91"/>
        <item x="82"/>
        <item x="39"/>
        <item x="59"/>
        <item x="13"/>
        <item x="66"/>
        <item x="16"/>
        <item x="17"/>
        <item x="26"/>
        <item x="34"/>
        <item x="11"/>
        <item x="92"/>
        <item x="37"/>
        <item x="57"/>
        <item x="71"/>
        <item x="68"/>
        <item x="33"/>
        <item x="5"/>
        <item x="4"/>
        <item x="38"/>
        <item x="25"/>
        <item x="24"/>
        <item x="51"/>
        <item x="29"/>
        <item x="10"/>
        <item x="74"/>
        <item x="21"/>
        <item x="47"/>
        <item x="88"/>
        <item x="40"/>
        <item x="76"/>
        <item x="30"/>
        <item x="3"/>
        <item x="69"/>
        <item x="72"/>
        <item x="65"/>
        <item x="63"/>
        <item x="87"/>
        <item x="73"/>
        <item x="8"/>
        <item x="90"/>
        <item x="20"/>
        <item x="31"/>
        <item x="83"/>
        <item x="56"/>
        <item x="19"/>
        <item x="86"/>
        <item x="15"/>
        <item x="93"/>
        <item x="49"/>
        <item x="32"/>
        <item x="36"/>
        <item x="55"/>
        <item x="79"/>
        <item x="95"/>
        <item x="61"/>
        <item x="9"/>
        <item x="60"/>
        <item x="75"/>
        <item x="28"/>
        <item x="35"/>
        <item x="50"/>
        <item x="7"/>
        <item x="43"/>
        <item x="84"/>
        <item x="89"/>
        <item x="2"/>
        <item x="99"/>
        <item x="53"/>
        <item x="80"/>
        <item x="22"/>
        <item x="44"/>
        <item x="6"/>
        <item x="42"/>
        <item x="46"/>
        <item x="98"/>
        <item x="78"/>
        <item x="96"/>
        <item x="58"/>
        <item x="97"/>
        <item x="52"/>
        <item x="12"/>
        <item x="45"/>
        <item x="70"/>
        <item x="1"/>
        <item x="81"/>
        <item x="85"/>
        <item x="27"/>
        <item m="1" x="103"/>
        <item x="100"/>
        <item x="48"/>
        <item x="41"/>
        <item x="94"/>
        <item x="67"/>
        <item x="14"/>
        <item x="77"/>
        <item t="default"/>
      </items>
    </pivotField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showAll="0"/>
  </pivotFields>
  <rowFields count="1">
    <field x="1"/>
  </rowFields>
  <rowItems count="103">
    <i>
      <x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8"/>
    </i>
    <i>
      <x v="99"/>
    </i>
    <i>
      <x v="100"/>
    </i>
    <i>
      <x v="101"/>
    </i>
    <i>
      <x v="102"/>
    </i>
    <i>
      <x v="103"/>
    </i>
    <i>
      <x v="104"/>
    </i>
    <i t="grand">
      <x/>
    </i>
  </rowItems>
  <colItems count="1">
    <i/>
  </colItems>
  <dataFields count="1">
    <dataField name="Somme de Total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V141"/>
  <sheetViews>
    <sheetView showGridLines="0" zoomScale="110" zoomScaleNormal="110" workbookViewId="0">
      <pane xSplit="5" ySplit="4" topLeftCell="F53" activePane="bottomRight" state="frozen"/>
      <selection pane="topRight" activeCell="D1" sqref="D1"/>
      <selection pane="bottomLeft" activeCell="A2" sqref="A2"/>
      <selection pane="bottomRight" activeCell="A73" sqref="A73"/>
    </sheetView>
  </sheetViews>
  <sheetFormatPr baseColWidth="10" defaultRowHeight="14.25" outlineLevelRow="2"/>
  <cols>
    <col min="1" max="1" width="5.25" bestFit="1" customWidth="1"/>
    <col min="2" max="2" width="6.75" customWidth="1"/>
    <col min="3" max="3" width="15.75" customWidth="1"/>
    <col min="4" max="4" width="10.125" customWidth="1"/>
    <col min="5" max="5" width="18.375" customWidth="1"/>
    <col min="6" max="6" width="16.25" customWidth="1"/>
    <col min="7" max="7" width="7.75" customWidth="1"/>
    <col min="8" max="8" width="44.125" customWidth="1"/>
    <col min="9" max="9" width="7.75" customWidth="1"/>
    <col min="10" max="10" width="5.25" customWidth="1"/>
    <col min="11" max="11" width="11.25" customWidth="1"/>
    <col min="12" max="12" width="4.375" customWidth="1"/>
    <col min="13" max="13" width="5" customWidth="1"/>
    <col min="14" max="14" width="18.375" customWidth="1"/>
    <col min="15" max="15" width="14.375" customWidth="1"/>
    <col min="16" max="16" width="14.125" customWidth="1"/>
    <col min="17" max="17" width="44.375" customWidth="1"/>
    <col min="18" max="18" width="4.75" customWidth="1"/>
    <col min="19" max="19" width="6.375" customWidth="1"/>
    <col min="20" max="20" width="11.375" customWidth="1"/>
    <col min="21" max="21" width="12.75" customWidth="1"/>
    <col min="22" max="22" width="5.375" customWidth="1"/>
    <col min="23" max="23" width="8.375" customWidth="1"/>
    <col min="25" max="25" width="10.75" bestFit="1" customWidth="1"/>
  </cols>
  <sheetData>
    <row r="1" spans="1:776" s="34" customFormat="1" ht="15">
      <c r="A1" s="50" t="s">
        <v>1139</v>
      </c>
      <c r="B1" s="51" t="s">
        <v>1132</v>
      </c>
      <c r="C1" s="52" t="s">
        <v>1028</v>
      </c>
      <c r="D1" s="52"/>
      <c r="E1" s="52" t="s">
        <v>0</v>
      </c>
      <c r="F1" s="53" t="s">
        <v>14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27" t="s">
        <v>8</v>
      </c>
      <c r="O1" s="27" t="s">
        <v>9</v>
      </c>
      <c r="P1" s="1" t="s">
        <v>10</v>
      </c>
      <c r="Q1" s="27" t="s">
        <v>11</v>
      </c>
      <c r="R1" s="1" t="s">
        <v>12</v>
      </c>
      <c r="S1" s="1" t="s">
        <v>13</v>
      </c>
      <c r="T1" s="1"/>
      <c r="U1" s="1" t="s">
        <v>15</v>
      </c>
      <c r="V1" s="1" t="s">
        <v>16</v>
      </c>
      <c r="W1" s="1" t="s">
        <v>17</v>
      </c>
      <c r="X1"/>
      <c r="Y1" s="27" t="s">
        <v>18</v>
      </c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</row>
    <row r="2" spans="1:776" s="34" customFormat="1" outlineLevel="2">
      <c r="A2" s="54">
        <v>0</v>
      </c>
      <c r="B2" s="55"/>
      <c r="C2" s="55" t="s">
        <v>1033</v>
      </c>
      <c r="D2" s="55"/>
      <c r="E2" s="55" t="s">
        <v>25</v>
      </c>
      <c r="F2" s="56">
        <v>2400000</v>
      </c>
      <c r="G2" s="40"/>
      <c r="H2" s="40" t="s">
        <v>103</v>
      </c>
      <c r="I2" s="40"/>
      <c r="J2" s="40"/>
      <c r="K2" s="40"/>
      <c r="L2" s="40" t="s">
        <v>111</v>
      </c>
      <c r="M2" s="40"/>
      <c r="N2" s="40"/>
      <c r="O2" s="40"/>
      <c r="P2" s="40" t="s">
        <v>1025</v>
      </c>
      <c r="Q2" s="40"/>
      <c r="R2" s="40"/>
      <c r="S2" s="40" t="s">
        <v>20</v>
      </c>
      <c r="T2" s="40"/>
      <c r="U2" s="40">
        <v>0</v>
      </c>
      <c r="V2" s="40">
        <v>0</v>
      </c>
      <c r="W2" s="40" t="s">
        <v>21</v>
      </c>
      <c r="X2" s="40"/>
      <c r="Y2" s="40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</row>
    <row r="3" spans="1:776" s="34" customFormat="1" ht="15.75" outlineLevel="1" thickBot="1">
      <c r="A3" s="57" t="s">
        <v>1178</v>
      </c>
      <c r="B3" s="55"/>
      <c r="C3" s="55" t="s">
        <v>1190</v>
      </c>
      <c r="D3" s="55"/>
      <c r="E3" s="55"/>
      <c r="F3" s="58">
        <f>SUBTOTAL(9,F2:F2)</f>
        <v>2400000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>
        <f>SUBTOTAL(9,ACV2:ACV2)</f>
        <v>0</v>
      </c>
    </row>
    <row r="4" spans="1:776" outlineLevel="2">
      <c r="A4" s="70">
        <v>1</v>
      </c>
      <c r="B4" s="71" t="s">
        <v>1136</v>
      </c>
      <c r="C4" s="71" t="s">
        <v>1029</v>
      </c>
      <c r="D4" s="71"/>
      <c r="E4" s="71" t="s">
        <v>138</v>
      </c>
      <c r="F4" s="72">
        <v>2000000</v>
      </c>
      <c r="G4" s="40"/>
      <c r="H4" s="40" t="s">
        <v>966</v>
      </c>
      <c r="I4" s="40">
        <v>19</v>
      </c>
      <c r="J4" s="40"/>
      <c r="K4" s="40">
        <v>1210</v>
      </c>
      <c r="L4" s="40" t="s">
        <v>113</v>
      </c>
      <c r="M4" s="40" t="s">
        <v>19</v>
      </c>
      <c r="N4" s="40" t="s">
        <v>1107</v>
      </c>
      <c r="O4" s="40" t="s">
        <v>23</v>
      </c>
      <c r="P4" s="40" t="s">
        <v>1019</v>
      </c>
      <c r="Q4" s="40"/>
      <c r="R4" s="40"/>
      <c r="S4" s="40" t="s">
        <v>20</v>
      </c>
      <c r="T4" s="40"/>
      <c r="U4" s="43">
        <f>F4*8%</f>
        <v>160000</v>
      </c>
      <c r="V4" s="40">
        <v>0</v>
      </c>
      <c r="W4" s="40" t="s">
        <v>21</v>
      </c>
      <c r="X4" s="40"/>
      <c r="Y4" s="40"/>
    </row>
    <row r="5" spans="1:776" s="29" customFormat="1" ht="15" outlineLevel="2">
      <c r="A5" s="54">
        <v>1</v>
      </c>
      <c r="B5" s="55" t="s">
        <v>1135</v>
      </c>
      <c r="C5" s="55" t="s">
        <v>1029</v>
      </c>
      <c r="D5" s="55"/>
      <c r="E5" s="55" t="s">
        <v>139</v>
      </c>
      <c r="F5" s="58">
        <v>2121800</v>
      </c>
      <c r="G5" s="40"/>
      <c r="H5" s="40" t="s">
        <v>967</v>
      </c>
      <c r="I5" s="40">
        <v>33</v>
      </c>
      <c r="J5" s="40"/>
      <c r="K5" s="40">
        <v>1000</v>
      </c>
      <c r="L5" s="40" t="s">
        <v>113</v>
      </c>
      <c r="M5" s="40" t="s">
        <v>19</v>
      </c>
      <c r="N5" s="40" t="s">
        <v>1109</v>
      </c>
      <c r="O5" s="40" t="s">
        <v>23</v>
      </c>
      <c r="P5" s="40" t="s">
        <v>1019</v>
      </c>
      <c r="Q5" s="40"/>
      <c r="R5" s="40"/>
      <c r="S5" s="40" t="s">
        <v>20</v>
      </c>
      <c r="T5" s="40"/>
      <c r="U5" s="43">
        <f>37194.45+42315.83</f>
        <v>79510.28</v>
      </c>
      <c r="V5" s="40">
        <v>0</v>
      </c>
      <c r="W5" s="40" t="s">
        <v>21</v>
      </c>
      <c r="X5" s="40"/>
      <c r="Y5" s="40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</row>
    <row r="6" spans="1:776" s="29" customFormat="1" ht="15" outlineLevel="1">
      <c r="A6" s="57" t="s">
        <v>1179</v>
      </c>
      <c r="B6" s="55"/>
      <c r="C6" s="55" t="s">
        <v>1191</v>
      </c>
      <c r="D6" s="55"/>
      <c r="E6" s="55"/>
      <c r="F6" s="58">
        <f>SUBTOTAL(9,F4:F5)</f>
        <v>4121800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3"/>
      <c r="V6" s="40"/>
      <c r="W6" s="40"/>
      <c r="X6" s="40"/>
      <c r="Y6" s="40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>
        <f>SUBTOTAL(9,ACV4:ACV5)</f>
        <v>0</v>
      </c>
    </row>
    <row r="7" spans="1:776" s="30" customFormat="1" outlineLevel="2">
      <c r="A7" s="54">
        <v>2</v>
      </c>
      <c r="B7" s="55" t="s">
        <v>1136</v>
      </c>
      <c r="C7" s="55" t="s">
        <v>1031</v>
      </c>
      <c r="D7" s="55"/>
      <c r="E7" s="55" t="s">
        <v>140</v>
      </c>
      <c r="F7" s="58">
        <v>2000000</v>
      </c>
      <c r="G7" s="40"/>
      <c r="H7" s="40" t="s">
        <v>966</v>
      </c>
      <c r="I7" s="40">
        <v>19</v>
      </c>
      <c r="J7" s="40"/>
      <c r="K7" s="40">
        <v>1210</v>
      </c>
      <c r="L7" s="40" t="s">
        <v>113</v>
      </c>
      <c r="M7" s="40" t="s">
        <v>19</v>
      </c>
      <c r="N7" s="40" t="s">
        <v>1107</v>
      </c>
      <c r="O7" s="40" t="s">
        <v>23</v>
      </c>
      <c r="P7" s="40" t="s">
        <v>1019</v>
      </c>
      <c r="Q7" s="40"/>
      <c r="R7" s="40"/>
      <c r="S7" s="40" t="s">
        <v>20</v>
      </c>
      <c r="T7" s="40"/>
      <c r="U7" s="43">
        <f>F7*8%</f>
        <v>160000</v>
      </c>
      <c r="V7" s="40">
        <v>0</v>
      </c>
      <c r="W7" s="40" t="s">
        <v>21</v>
      </c>
      <c r="X7" s="40"/>
      <c r="Y7" s="40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</row>
    <row r="8" spans="1:776" s="30" customFormat="1" ht="15" outlineLevel="1">
      <c r="A8" s="57" t="s">
        <v>1180</v>
      </c>
      <c r="B8" s="55"/>
      <c r="C8" s="55" t="s">
        <v>1192</v>
      </c>
      <c r="D8" s="55"/>
      <c r="E8" s="55"/>
      <c r="F8" s="58">
        <f>SUBTOTAL(9,F7:F7)</f>
        <v>2000000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3"/>
      <c r="V8" s="40"/>
      <c r="W8" s="40"/>
      <c r="X8" s="40"/>
      <c r="Y8" s="40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>
        <f>SUBTOTAL(9,ACV7:ACV7)</f>
        <v>0</v>
      </c>
    </row>
    <row r="9" spans="1:776" s="36" customFormat="1" outlineLevel="2">
      <c r="A9" s="54">
        <v>3</v>
      </c>
      <c r="B9" s="55" t="s">
        <v>1135</v>
      </c>
      <c r="C9" s="55" t="s">
        <v>1030</v>
      </c>
      <c r="D9" s="55"/>
      <c r="E9" s="55" t="s">
        <v>141</v>
      </c>
      <c r="F9" s="58">
        <v>1500000</v>
      </c>
      <c r="G9" s="40"/>
      <c r="H9" s="40" t="s">
        <v>967</v>
      </c>
      <c r="I9" s="40">
        <v>33</v>
      </c>
      <c r="J9" s="40"/>
      <c r="K9" s="40">
        <v>1000</v>
      </c>
      <c r="L9" s="40" t="s">
        <v>113</v>
      </c>
      <c r="M9" s="40" t="s">
        <v>19</v>
      </c>
      <c r="N9" s="40" t="s">
        <v>1109</v>
      </c>
      <c r="O9" s="40" t="s">
        <v>23</v>
      </c>
      <c r="P9" s="40" t="s">
        <v>1019</v>
      </c>
      <c r="Q9" s="40"/>
      <c r="R9" s="40"/>
      <c r="S9" s="40" t="s">
        <v>20</v>
      </c>
      <c r="T9" s="40"/>
      <c r="U9" s="43">
        <f>F9*8%</f>
        <v>120000</v>
      </c>
      <c r="V9" s="40">
        <v>0</v>
      </c>
      <c r="W9" s="40" t="s">
        <v>21</v>
      </c>
      <c r="X9" s="40"/>
      <c r="Y9" s="40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</row>
    <row r="10" spans="1:776" s="36" customFormat="1" ht="15" outlineLevel="1">
      <c r="A10" s="57" t="s">
        <v>1181</v>
      </c>
      <c r="B10" s="55"/>
      <c r="C10" s="55" t="s">
        <v>1193</v>
      </c>
      <c r="D10" s="55"/>
      <c r="E10" s="55"/>
      <c r="F10" s="58">
        <f>SUBTOTAL(9,F9:F9)</f>
        <v>1500000</v>
      </c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3"/>
      <c r="V10" s="40"/>
      <c r="W10" s="40"/>
      <c r="X10" s="40"/>
      <c r="Y10" s="4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>
        <f>SUBTOTAL(9,ACV9:ACV9)</f>
        <v>0</v>
      </c>
    </row>
    <row r="11" spans="1:776" s="28" customFormat="1" outlineLevel="2">
      <c r="A11" s="54">
        <v>4</v>
      </c>
      <c r="B11" s="55" t="s">
        <v>1135</v>
      </c>
      <c r="C11" s="55" t="s">
        <v>1032</v>
      </c>
      <c r="D11" s="55"/>
      <c r="E11" s="55" t="s">
        <v>870</v>
      </c>
      <c r="F11" s="58">
        <v>8487200</v>
      </c>
      <c r="G11" s="40"/>
      <c r="H11" s="40" t="s">
        <v>871</v>
      </c>
      <c r="I11" s="42" t="s">
        <v>872</v>
      </c>
      <c r="J11" s="40"/>
      <c r="K11" s="40">
        <v>2950</v>
      </c>
      <c r="L11" s="40" t="s">
        <v>873</v>
      </c>
      <c r="M11" s="40" t="s">
        <v>874</v>
      </c>
      <c r="N11" s="40"/>
      <c r="O11" s="40"/>
      <c r="P11" s="40" t="s">
        <v>1019</v>
      </c>
      <c r="Q11" s="40"/>
      <c r="R11" s="40"/>
      <c r="S11" s="40" t="s">
        <v>20</v>
      </c>
      <c r="T11" s="40"/>
      <c r="U11" s="43">
        <f>234611.11+171838.33</f>
        <v>406449.43999999994</v>
      </c>
      <c r="V11" s="40">
        <v>0</v>
      </c>
      <c r="W11" s="40" t="s">
        <v>21</v>
      </c>
      <c r="X11" s="40"/>
      <c r="Y11" s="40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</row>
    <row r="12" spans="1:776" s="28" customFormat="1" ht="15" outlineLevel="1">
      <c r="A12" s="57" t="s">
        <v>1182</v>
      </c>
      <c r="B12" s="55"/>
      <c r="C12" s="55" t="s">
        <v>1194</v>
      </c>
      <c r="D12" s="55"/>
      <c r="E12" s="55"/>
      <c r="F12" s="58">
        <f>SUBTOTAL(9,F11:F11)</f>
        <v>8487200</v>
      </c>
      <c r="G12" s="40"/>
      <c r="H12" s="40"/>
      <c r="I12" s="42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3"/>
      <c r="V12" s="40"/>
      <c r="W12" s="40"/>
      <c r="X12" s="40"/>
      <c r="Y12" s="40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>
        <f>SUBTOTAL(9,ACV11:ACV11)</f>
        <v>0</v>
      </c>
    </row>
    <row r="13" spans="1:776" s="31" customFormat="1" ht="15" outlineLevel="2" thickBot="1">
      <c r="A13" s="73">
        <v>5</v>
      </c>
      <c r="B13" s="74">
        <v>1</v>
      </c>
      <c r="C13" s="75" t="s">
        <v>1141</v>
      </c>
      <c r="D13" s="75"/>
      <c r="E13" s="75" t="s">
        <v>86</v>
      </c>
      <c r="F13" s="76">
        <v>61211.77</v>
      </c>
      <c r="G13" s="40"/>
      <c r="H13" s="40" t="s">
        <v>916</v>
      </c>
      <c r="I13" s="42">
        <v>14</v>
      </c>
      <c r="J13" s="40"/>
      <c r="K13" s="40">
        <v>2610</v>
      </c>
      <c r="L13" s="40" t="s">
        <v>133</v>
      </c>
      <c r="M13" s="40" t="s">
        <v>19</v>
      </c>
      <c r="N13" s="40" t="s">
        <v>1060</v>
      </c>
      <c r="O13" s="40" t="s">
        <v>23</v>
      </c>
      <c r="P13" s="40" t="s">
        <v>1021</v>
      </c>
      <c r="Q13" s="40" t="s">
        <v>1133</v>
      </c>
      <c r="R13" s="40"/>
      <c r="S13" s="40" t="s">
        <v>20</v>
      </c>
      <c r="T13" s="40"/>
      <c r="U13" s="40">
        <v>0</v>
      </c>
      <c r="V13" s="40">
        <v>0</v>
      </c>
      <c r="W13" s="40" t="s">
        <v>21</v>
      </c>
      <c r="X13" s="40"/>
      <c r="Y13" s="40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</row>
    <row r="14" spans="1:776" s="31" customFormat="1" ht="15.75" outlineLevel="1" thickBot="1">
      <c r="A14" s="57" t="s">
        <v>1183</v>
      </c>
      <c r="B14" s="59"/>
      <c r="C14" s="55" t="s">
        <v>1195</v>
      </c>
      <c r="D14" s="55"/>
      <c r="E14" s="55"/>
      <c r="F14" s="58">
        <f>SUBTOTAL(9,F13:F13)</f>
        <v>61211.77</v>
      </c>
      <c r="G14" s="40"/>
      <c r="H14" s="40"/>
      <c r="I14" s="42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>
        <f>SUBTOTAL(9,ACV13:ACV13)</f>
        <v>0</v>
      </c>
    </row>
    <row r="15" spans="1:776" s="28" customFormat="1" ht="15" outlineLevel="2">
      <c r="A15" s="70">
        <v>6</v>
      </c>
      <c r="B15" s="77">
        <v>0.05</v>
      </c>
      <c r="C15" s="71" t="s">
        <v>1134</v>
      </c>
      <c r="D15" s="71"/>
      <c r="E15" s="71" t="s">
        <v>62</v>
      </c>
      <c r="F15" s="72">
        <f>17342.33-5608.35</f>
        <v>11733.980000000001</v>
      </c>
      <c r="G15" s="40"/>
      <c r="H15" s="40" t="s">
        <v>849</v>
      </c>
      <c r="I15" s="40">
        <v>1</v>
      </c>
      <c r="J15" s="40"/>
      <c r="K15" s="40">
        <v>1410</v>
      </c>
      <c r="L15" s="40" t="s">
        <v>124</v>
      </c>
      <c r="M15" s="40" t="s">
        <v>19</v>
      </c>
      <c r="N15" s="40" t="s">
        <v>1038</v>
      </c>
      <c r="O15" s="40" t="s">
        <v>862</v>
      </c>
      <c r="P15" s="40" t="s">
        <v>850</v>
      </c>
      <c r="Q15" s="40"/>
      <c r="R15" s="40"/>
      <c r="S15" s="40" t="s">
        <v>20</v>
      </c>
      <c r="T15" s="40"/>
      <c r="U15" s="40">
        <v>0</v>
      </c>
      <c r="V15" s="40">
        <v>0</v>
      </c>
      <c r="W15" s="40" t="s">
        <v>21</v>
      </c>
      <c r="X15" s="41"/>
      <c r="Y15" s="40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</row>
    <row r="16" spans="1:776" s="28" customFormat="1" outlineLevel="2">
      <c r="A16" s="54">
        <v>6</v>
      </c>
      <c r="B16" s="59">
        <v>0.05</v>
      </c>
      <c r="C16" s="55" t="s">
        <v>1134</v>
      </c>
      <c r="D16" s="55"/>
      <c r="E16" s="55" t="s">
        <v>42</v>
      </c>
      <c r="F16" s="58">
        <v>16680</v>
      </c>
      <c r="G16" s="40"/>
      <c r="H16" s="40" t="s">
        <v>864</v>
      </c>
      <c r="I16" s="40">
        <v>73</v>
      </c>
      <c r="J16" s="40"/>
      <c r="K16" s="40">
        <v>75008</v>
      </c>
      <c r="L16" s="40" t="s">
        <v>854</v>
      </c>
      <c r="M16" s="40" t="s">
        <v>853</v>
      </c>
      <c r="N16" s="40" t="s">
        <v>1039</v>
      </c>
      <c r="O16" s="40" t="s">
        <v>972</v>
      </c>
      <c r="P16" s="40" t="s">
        <v>1017</v>
      </c>
      <c r="Q16" s="40"/>
      <c r="R16" s="40"/>
      <c r="S16" s="40" t="s">
        <v>20</v>
      </c>
      <c r="T16" s="40"/>
      <c r="U16" s="40">
        <v>0</v>
      </c>
      <c r="V16" s="40">
        <v>0</v>
      </c>
      <c r="W16" s="40" t="s">
        <v>21</v>
      </c>
      <c r="X16" s="40"/>
      <c r="Y16" s="40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</row>
    <row r="17" spans="1:776" s="28" customFormat="1" outlineLevel="2">
      <c r="A17" s="54">
        <v>6</v>
      </c>
      <c r="B17" s="60">
        <v>0.05</v>
      </c>
      <c r="C17" s="55" t="s">
        <v>1134</v>
      </c>
      <c r="D17" s="55" t="s">
        <v>1034</v>
      </c>
      <c r="E17" s="55" t="s">
        <v>213</v>
      </c>
      <c r="F17" s="58">
        <v>260</v>
      </c>
      <c r="G17" s="40"/>
      <c r="H17" s="40" t="s">
        <v>863</v>
      </c>
      <c r="I17" s="40">
        <v>2</v>
      </c>
      <c r="J17" s="40"/>
      <c r="K17" s="40">
        <v>1340</v>
      </c>
      <c r="L17" s="40" t="s">
        <v>112</v>
      </c>
      <c r="M17" s="40" t="s">
        <v>19</v>
      </c>
      <c r="N17" s="40" t="s">
        <v>1040</v>
      </c>
      <c r="O17" s="40" t="s">
        <v>1041</v>
      </c>
      <c r="P17" s="40" t="s">
        <v>1018</v>
      </c>
      <c r="Q17" s="40"/>
      <c r="R17" s="40"/>
      <c r="S17" s="40" t="s">
        <v>20</v>
      </c>
      <c r="T17" s="40"/>
      <c r="U17" s="40">
        <v>0</v>
      </c>
      <c r="V17" s="40">
        <v>0</v>
      </c>
      <c r="W17" s="40" t="s">
        <v>21</v>
      </c>
      <c r="X17" s="40"/>
      <c r="Y17" s="40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</row>
    <row r="18" spans="1:776" s="31" customFormat="1" outlineLevel="2">
      <c r="A18" s="54">
        <v>6</v>
      </c>
      <c r="B18" s="59">
        <v>0.05</v>
      </c>
      <c r="C18" s="55" t="s">
        <v>1134</v>
      </c>
      <c r="D18" s="55"/>
      <c r="E18" s="55" t="s">
        <v>43</v>
      </c>
      <c r="F18" s="58">
        <v>25020.01</v>
      </c>
      <c r="G18" s="40"/>
      <c r="H18" s="40" t="s">
        <v>865</v>
      </c>
      <c r="I18" s="40">
        <v>5</v>
      </c>
      <c r="J18" s="40">
        <v>3</v>
      </c>
      <c r="K18" s="40">
        <v>1210</v>
      </c>
      <c r="L18" s="40" t="s">
        <v>113</v>
      </c>
      <c r="M18" s="40" t="s">
        <v>19</v>
      </c>
      <c r="N18" s="40" t="s">
        <v>1042</v>
      </c>
      <c r="O18" s="40" t="s">
        <v>1043</v>
      </c>
      <c r="P18" s="40" t="s">
        <v>850</v>
      </c>
      <c r="Q18" s="40"/>
      <c r="R18" s="40"/>
      <c r="S18" s="40" t="s">
        <v>20</v>
      </c>
      <c r="T18" s="40"/>
      <c r="U18" s="40">
        <v>0</v>
      </c>
      <c r="V18" s="40">
        <v>0</v>
      </c>
      <c r="W18" s="40" t="s">
        <v>21</v>
      </c>
      <c r="X18" s="40"/>
      <c r="Y18" s="40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</row>
    <row r="19" spans="1:776" s="28" customFormat="1" outlineLevel="2">
      <c r="A19" s="54">
        <v>6</v>
      </c>
      <c r="B19" s="59">
        <v>0.05</v>
      </c>
      <c r="C19" s="55" t="s">
        <v>1134</v>
      </c>
      <c r="D19" s="55"/>
      <c r="E19" s="55" t="s">
        <v>27</v>
      </c>
      <c r="F19" s="58">
        <v>795.04</v>
      </c>
      <c r="G19" s="40"/>
      <c r="H19" s="40" t="s">
        <v>860</v>
      </c>
      <c r="I19" s="40">
        <v>129</v>
      </c>
      <c r="J19" s="40"/>
      <c r="K19" s="40">
        <v>4041</v>
      </c>
      <c r="L19" s="40" t="s">
        <v>861</v>
      </c>
      <c r="M19" s="40" t="s">
        <v>19</v>
      </c>
      <c r="N19" s="40" t="s">
        <v>883</v>
      </c>
      <c r="O19" s="40" t="s">
        <v>23</v>
      </c>
      <c r="P19" s="40" t="s">
        <v>850</v>
      </c>
      <c r="Q19" s="40"/>
      <c r="R19" s="40"/>
      <c r="S19" s="40" t="s">
        <v>20</v>
      </c>
      <c r="T19" s="40"/>
      <c r="U19" s="40">
        <v>0</v>
      </c>
      <c r="V19" s="40">
        <v>0</v>
      </c>
      <c r="W19" s="40" t="s">
        <v>21</v>
      </c>
      <c r="X19" s="40"/>
      <c r="Y19" s="40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</row>
    <row r="20" spans="1:776" s="28" customFormat="1" outlineLevel="2">
      <c r="A20" s="54">
        <v>6</v>
      </c>
      <c r="B20" s="59">
        <v>0.05</v>
      </c>
      <c r="C20" s="55" t="s">
        <v>1134</v>
      </c>
      <c r="D20" s="55"/>
      <c r="E20" s="55" t="s">
        <v>28</v>
      </c>
      <c r="F20" s="58">
        <v>332.75</v>
      </c>
      <c r="G20" s="40"/>
      <c r="H20" s="40" t="s">
        <v>867</v>
      </c>
      <c r="I20" s="40">
        <v>14</v>
      </c>
      <c r="J20" s="40"/>
      <c r="K20" s="40">
        <v>1348</v>
      </c>
      <c r="L20" s="40" t="s">
        <v>112</v>
      </c>
      <c r="M20" s="40" t="s">
        <v>19</v>
      </c>
      <c r="N20" s="40" t="s">
        <v>1045</v>
      </c>
      <c r="O20" s="40" t="s">
        <v>862</v>
      </c>
      <c r="P20" s="40" t="s">
        <v>850</v>
      </c>
      <c r="Q20" s="40"/>
      <c r="R20" s="40"/>
      <c r="S20" s="40" t="s">
        <v>20</v>
      </c>
      <c r="T20" s="40"/>
      <c r="U20" s="40">
        <v>0</v>
      </c>
      <c r="V20" s="40">
        <v>0</v>
      </c>
      <c r="W20" s="40" t="s">
        <v>21</v>
      </c>
      <c r="X20" s="40"/>
      <c r="Y20" s="4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</row>
    <row r="21" spans="1:776" outlineLevel="2">
      <c r="A21" s="54">
        <v>6</v>
      </c>
      <c r="B21" s="59">
        <v>0.05</v>
      </c>
      <c r="C21" s="55" t="s">
        <v>1134</v>
      </c>
      <c r="D21" s="55"/>
      <c r="E21" s="55" t="s">
        <v>1175</v>
      </c>
      <c r="F21" s="58">
        <v>5619.65</v>
      </c>
      <c r="G21" s="40"/>
      <c r="H21" s="40" t="s">
        <v>1176</v>
      </c>
      <c r="I21" s="40">
        <v>1</v>
      </c>
      <c r="J21" s="40"/>
      <c r="K21" s="40">
        <v>1000</v>
      </c>
      <c r="L21" s="40" t="s">
        <v>113</v>
      </c>
      <c r="M21" s="40" t="s">
        <v>19</v>
      </c>
      <c r="N21" s="40" t="s">
        <v>1177</v>
      </c>
      <c r="O21" s="40" t="s">
        <v>23</v>
      </c>
      <c r="P21" s="40" t="s">
        <v>1152</v>
      </c>
      <c r="Q21" s="40"/>
      <c r="R21" s="40"/>
      <c r="S21" s="40" t="s">
        <v>20</v>
      </c>
      <c r="T21" s="40"/>
      <c r="U21" s="40">
        <v>0</v>
      </c>
      <c r="V21" s="40">
        <v>0</v>
      </c>
      <c r="W21" s="40" t="s">
        <v>21</v>
      </c>
      <c r="X21" s="40"/>
      <c r="Y21" s="40"/>
    </row>
    <row r="22" spans="1:776" s="28" customFormat="1" outlineLevel="2">
      <c r="A22" s="54">
        <v>6</v>
      </c>
      <c r="B22" s="59">
        <v>0.05</v>
      </c>
      <c r="C22" s="55" t="s">
        <v>1134</v>
      </c>
      <c r="D22" s="55"/>
      <c r="E22" s="55" t="s">
        <v>63</v>
      </c>
      <c r="F22" s="58">
        <v>1700</v>
      </c>
      <c r="G22" s="40"/>
      <c r="H22" s="40" t="s">
        <v>855</v>
      </c>
      <c r="I22" s="40">
        <v>3</v>
      </c>
      <c r="J22" s="40"/>
      <c r="K22" s="40">
        <v>2822</v>
      </c>
      <c r="L22" s="40" t="s">
        <v>856</v>
      </c>
      <c r="M22" s="40" t="s">
        <v>857</v>
      </c>
      <c r="N22" s="40" t="s">
        <v>875</v>
      </c>
      <c r="O22" s="40" t="s">
        <v>23</v>
      </c>
      <c r="P22" s="40" t="s">
        <v>858</v>
      </c>
      <c r="Q22" s="40"/>
      <c r="R22" s="40"/>
      <c r="S22" s="40" t="s">
        <v>296</v>
      </c>
      <c r="T22" s="40"/>
      <c r="U22" s="40">
        <v>0</v>
      </c>
      <c r="V22" s="40">
        <v>0</v>
      </c>
      <c r="W22" s="40" t="s">
        <v>21</v>
      </c>
      <c r="X22" s="40"/>
      <c r="Y22" s="40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</row>
    <row r="23" spans="1:776" s="34" customFormat="1" outlineLevel="2">
      <c r="A23" s="54">
        <v>6</v>
      </c>
      <c r="B23" s="59">
        <v>0.05</v>
      </c>
      <c r="C23" s="55" t="s">
        <v>1134</v>
      </c>
      <c r="D23" s="55"/>
      <c r="E23" s="55" t="s">
        <v>64</v>
      </c>
      <c r="F23" s="58">
        <v>-5327.6</v>
      </c>
      <c r="G23" s="40"/>
      <c r="H23" s="40" t="s">
        <v>869</v>
      </c>
      <c r="I23" s="42">
        <v>97</v>
      </c>
      <c r="J23" s="40"/>
      <c r="K23" s="40">
        <v>69800</v>
      </c>
      <c r="L23" s="40" t="s">
        <v>859</v>
      </c>
      <c r="M23" s="40" t="s">
        <v>853</v>
      </c>
      <c r="N23" s="40" t="s">
        <v>1047</v>
      </c>
      <c r="O23" s="40" t="s">
        <v>1048</v>
      </c>
      <c r="P23" s="40" t="s">
        <v>850</v>
      </c>
      <c r="Q23" s="40"/>
      <c r="R23" s="40"/>
      <c r="S23" s="40" t="s">
        <v>20</v>
      </c>
      <c r="T23" s="40"/>
      <c r="U23" s="40">
        <v>0</v>
      </c>
      <c r="V23" s="40">
        <v>0</v>
      </c>
      <c r="W23" s="40" t="s">
        <v>21</v>
      </c>
      <c r="X23" s="40"/>
      <c r="Y23" s="40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</row>
    <row r="24" spans="1:776" s="30" customFormat="1" outlineLevel="2">
      <c r="A24" s="54">
        <v>6</v>
      </c>
      <c r="B24" s="59">
        <v>0.05</v>
      </c>
      <c r="C24" s="55" t="s">
        <v>1134</v>
      </c>
      <c r="D24" s="55"/>
      <c r="E24" s="55" t="s">
        <v>877</v>
      </c>
      <c r="F24" s="58">
        <v>1704.5800000000002</v>
      </c>
      <c r="G24" s="40"/>
      <c r="H24" s="40" t="s">
        <v>878</v>
      </c>
      <c r="I24" s="42">
        <v>86</v>
      </c>
      <c r="J24" s="40"/>
      <c r="K24" s="40">
        <v>9320</v>
      </c>
      <c r="L24" s="40" t="s">
        <v>879</v>
      </c>
      <c r="M24" s="40" t="s">
        <v>19</v>
      </c>
      <c r="N24" s="40" t="s">
        <v>882</v>
      </c>
      <c r="O24" s="40" t="s">
        <v>23</v>
      </c>
      <c r="P24" s="40" t="s">
        <v>850</v>
      </c>
      <c r="Q24" s="40"/>
      <c r="R24" s="40"/>
      <c r="S24" s="40" t="s">
        <v>20</v>
      </c>
      <c r="T24" s="40"/>
      <c r="U24" s="40">
        <v>0</v>
      </c>
      <c r="V24" s="40">
        <v>0</v>
      </c>
      <c r="W24" s="40" t="s">
        <v>21</v>
      </c>
      <c r="X24" s="40"/>
      <c r="Y24" s="40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</row>
    <row r="25" spans="1:776" s="28" customFormat="1" outlineLevel="2">
      <c r="A25" s="54">
        <v>6</v>
      </c>
      <c r="B25" s="59">
        <v>0.05</v>
      </c>
      <c r="C25" s="55" t="s">
        <v>1134</v>
      </c>
      <c r="D25" s="55"/>
      <c r="E25" s="55" t="s">
        <v>30</v>
      </c>
      <c r="F25" s="58">
        <v>242</v>
      </c>
      <c r="G25" s="40"/>
      <c r="H25" s="40" t="s">
        <v>890</v>
      </c>
      <c r="I25" s="42">
        <v>29</v>
      </c>
      <c r="J25" s="40"/>
      <c r="K25" s="40">
        <v>1000</v>
      </c>
      <c r="L25" s="40" t="s">
        <v>113</v>
      </c>
      <c r="M25" s="40" t="s">
        <v>19</v>
      </c>
      <c r="N25" s="40" t="s">
        <v>1050</v>
      </c>
      <c r="O25" s="40" t="s">
        <v>23</v>
      </c>
      <c r="P25" s="40" t="s">
        <v>1017</v>
      </c>
      <c r="Q25" s="40"/>
      <c r="R25" s="40"/>
      <c r="S25" s="40" t="s">
        <v>20</v>
      </c>
      <c r="T25" s="40"/>
      <c r="U25" s="40">
        <v>0</v>
      </c>
      <c r="V25" s="40">
        <v>0</v>
      </c>
      <c r="W25" s="40" t="s">
        <v>21</v>
      </c>
      <c r="X25" s="40"/>
      <c r="Y25" s="40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</row>
    <row r="26" spans="1:776" s="33" customFormat="1" outlineLevel="2">
      <c r="A26" s="54">
        <v>6</v>
      </c>
      <c r="B26" s="59">
        <v>0.05</v>
      </c>
      <c r="C26" s="55" t="s">
        <v>1134</v>
      </c>
      <c r="D26" s="55"/>
      <c r="E26" s="55" t="s">
        <v>45</v>
      </c>
      <c r="F26" s="58">
        <v>1908.58</v>
      </c>
      <c r="G26" s="40"/>
      <c r="H26" s="40" t="s">
        <v>891</v>
      </c>
      <c r="I26" s="42" t="s">
        <v>889</v>
      </c>
      <c r="J26" s="40"/>
      <c r="K26" s="40">
        <v>1030</v>
      </c>
      <c r="L26" s="40" t="s">
        <v>113</v>
      </c>
      <c r="M26" s="40" t="s">
        <v>19</v>
      </c>
      <c r="N26" s="40" t="s">
        <v>1051</v>
      </c>
      <c r="O26" s="40" t="s">
        <v>862</v>
      </c>
      <c r="P26" s="40" t="s">
        <v>1021</v>
      </c>
      <c r="Q26" s="40"/>
      <c r="R26" s="40"/>
      <c r="S26" s="40" t="s">
        <v>20</v>
      </c>
      <c r="T26" s="40"/>
      <c r="U26" s="40">
        <v>0</v>
      </c>
      <c r="V26" s="40">
        <v>0</v>
      </c>
      <c r="W26" s="40" t="s">
        <v>21</v>
      </c>
      <c r="X26" s="40"/>
      <c r="Y26" s="40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</row>
    <row r="27" spans="1:776" s="34" customFormat="1" outlineLevel="2">
      <c r="A27" s="54">
        <v>6</v>
      </c>
      <c r="B27" s="60">
        <v>0.05</v>
      </c>
      <c r="C27" s="55" t="s">
        <v>1134</v>
      </c>
      <c r="D27" s="61"/>
      <c r="E27" s="61" t="s">
        <v>31</v>
      </c>
      <c r="F27" s="58">
        <v>216.81</v>
      </c>
      <c r="G27"/>
      <c r="H27" t="s">
        <v>888</v>
      </c>
      <c r="I27" s="46">
        <v>1</v>
      </c>
      <c r="J27"/>
      <c r="K27">
        <v>9000</v>
      </c>
      <c r="L27" t="s">
        <v>114</v>
      </c>
      <c r="M27" t="s">
        <v>19</v>
      </c>
      <c r="N27" t="s">
        <v>1053</v>
      </c>
      <c r="O27" t="s">
        <v>23</v>
      </c>
      <c r="P27" t="s">
        <v>1021</v>
      </c>
      <c r="Q27"/>
      <c r="R27"/>
      <c r="S27" t="s">
        <v>20</v>
      </c>
      <c r="T27"/>
      <c r="U27">
        <v>0</v>
      </c>
      <c r="V27">
        <v>0</v>
      </c>
      <c r="W27" t="s">
        <v>21</v>
      </c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</row>
    <row r="28" spans="1:776" s="34" customFormat="1" outlineLevel="2">
      <c r="A28" s="54">
        <v>6</v>
      </c>
      <c r="B28" s="60">
        <v>0.05</v>
      </c>
      <c r="C28" s="55" t="s">
        <v>1134</v>
      </c>
      <c r="D28" s="61"/>
      <c r="E28" s="62" t="s">
        <v>798</v>
      </c>
      <c r="F28" s="58">
        <v>82</v>
      </c>
      <c r="G28"/>
      <c r="H28"/>
      <c r="I28" s="46"/>
      <c r="J28"/>
      <c r="K28"/>
      <c r="L28"/>
      <c r="M28"/>
      <c r="N28"/>
      <c r="O28" t="s">
        <v>968</v>
      </c>
      <c r="P28" t="s">
        <v>1021</v>
      </c>
      <c r="Q28"/>
      <c r="R28"/>
      <c r="S28" t="s">
        <v>20</v>
      </c>
      <c r="T28"/>
      <c r="U28">
        <v>0</v>
      </c>
      <c r="V28">
        <v>0</v>
      </c>
      <c r="W28" t="s">
        <v>21</v>
      </c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</row>
    <row r="29" spans="1:776" s="34" customFormat="1" outlineLevel="2">
      <c r="A29" s="54">
        <v>6</v>
      </c>
      <c r="B29" s="59">
        <v>0.05</v>
      </c>
      <c r="C29" s="55" t="s">
        <v>1134</v>
      </c>
      <c r="D29" s="55"/>
      <c r="E29" s="55" t="s">
        <v>32</v>
      </c>
      <c r="F29" s="58">
        <v>770</v>
      </c>
      <c r="G29" s="40"/>
      <c r="H29" s="40" t="s">
        <v>897</v>
      </c>
      <c r="I29" s="42">
        <v>43</v>
      </c>
      <c r="J29" s="40"/>
      <c r="K29" s="40">
        <v>3450</v>
      </c>
      <c r="L29" s="40" t="s">
        <v>896</v>
      </c>
      <c r="M29" s="40" t="s">
        <v>894</v>
      </c>
      <c r="N29" s="40" t="s">
        <v>1055</v>
      </c>
      <c r="O29" s="40" t="s">
        <v>895</v>
      </c>
      <c r="P29" s="40" t="s">
        <v>850</v>
      </c>
      <c r="Q29" s="40"/>
      <c r="R29" s="40"/>
      <c r="S29" s="40" t="s">
        <v>20</v>
      </c>
      <c r="T29" s="40"/>
      <c r="U29" s="40">
        <v>0</v>
      </c>
      <c r="V29" s="40">
        <v>0</v>
      </c>
      <c r="W29" s="40" t="s">
        <v>21</v>
      </c>
      <c r="X29" s="40"/>
      <c r="Y29" s="40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</row>
    <row r="30" spans="1:776" s="35" customFormat="1" outlineLevel="2">
      <c r="A30" s="54">
        <v>6</v>
      </c>
      <c r="B30" s="59">
        <v>0.05</v>
      </c>
      <c r="C30" s="55" t="s">
        <v>1134</v>
      </c>
      <c r="D30" s="55"/>
      <c r="E30" s="55" t="s">
        <v>65</v>
      </c>
      <c r="F30" s="58">
        <v>16800.66</v>
      </c>
      <c r="G30" s="40"/>
      <c r="H30" s="40" t="s">
        <v>898</v>
      </c>
      <c r="I30" s="42">
        <v>1</v>
      </c>
      <c r="J30" s="40"/>
      <c r="K30" s="40">
        <v>4000</v>
      </c>
      <c r="L30" s="40" t="s">
        <v>125</v>
      </c>
      <c r="M30" s="40" t="s">
        <v>19</v>
      </c>
      <c r="N30" s="40" t="s">
        <v>1056</v>
      </c>
      <c r="O30" s="40" t="s">
        <v>1057</v>
      </c>
      <c r="P30" s="40" t="s">
        <v>850</v>
      </c>
      <c r="Q30" s="40"/>
      <c r="R30" s="40"/>
      <c r="S30" s="40" t="s">
        <v>20</v>
      </c>
      <c r="T30" s="40"/>
      <c r="U30" s="40">
        <v>0</v>
      </c>
      <c r="V30" s="40">
        <v>0</v>
      </c>
      <c r="W30" s="40" t="s">
        <v>21</v>
      </c>
      <c r="X30" s="40"/>
      <c r="Y30" s="4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</row>
    <row r="31" spans="1:776" s="28" customFormat="1" outlineLevel="2">
      <c r="A31" s="54">
        <v>6</v>
      </c>
      <c r="B31" s="59">
        <v>0.05</v>
      </c>
      <c r="C31" s="55" t="s">
        <v>1134</v>
      </c>
      <c r="D31" s="55"/>
      <c r="E31" s="55" t="s">
        <v>66</v>
      </c>
      <c r="F31" s="58">
        <v>6673.15</v>
      </c>
      <c r="G31" s="40"/>
      <c r="H31" s="40" t="s">
        <v>899</v>
      </c>
      <c r="I31" s="42">
        <v>1</v>
      </c>
      <c r="J31" s="40"/>
      <c r="K31" s="40">
        <v>6000</v>
      </c>
      <c r="L31" s="40" t="s">
        <v>126</v>
      </c>
      <c r="M31" s="40" t="s">
        <v>19</v>
      </c>
      <c r="N31" s="40" t="s">
        <v>1058</v>
      </c>
      <c r="O31" s="40" t="s">
        <v>1057</v>
      </c>
      <c r="P31" s="40" t="s">
        <v>850</v>
      </c>
      <c r="Q31" s="40"/>
      <c r="R31" s="40"/>
      <c r="S31" s="40" t="s">
        <v>20</v>
      </c>
      <c r="T31" s="40"/>
      <c r="U31" s="40">
        <v>0</v>
      </c>
      <c r="V31" s="40">
        <v>0</v>
      </c>
      <c r="W31" s="40" t="s">
        <v>21</v>
      </c>
      <c r="X31" s="40"/>
      <c r="Y31" s="40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</row>
    <row r="32" spans="1:776" s="28" customFormat="1" outlineLevel="2">
      <c r="A32" s="54">
        <v>6</v>
      </c>
      <c r="B32" s="60">
        <v>0.05</v>
      </c>
      <c r="C32" s="55" t="s">
        <v>1134</v>
      </c>
      <c r="D32" s="61"/>
      <c r="E32" s="62" t="s">
        <v>242</v>
      </c>
      <c r="F32" s="58">
        <v>175.74</v>
      </c>
      <c r="G32"/>
      <c r="H32" t="s">
        <v>901</v>
      </c>
      <c r="I32" s="47" t="s">
        <v>909</v>
      </c>
      <c r="J32"/>
      <c r="K32">
        <v>1348</v>
      </c>
      <c r="L32" t="s">
        <v>902</v>
      </c>
      <c r="M32" t="s">
        <v>19</v>
      </c>
      <c r="N32" t="s">
        <v>904</v>
      </c>
      <c r="O32" t="s">
        <v>903</v>
      </c>
      <c r="P32" t="s">
        <v>1020</v>
      </c>
      <c r="Q32"/>
      <c r="R32"/>
      <c r="S32" t="s">
        <v>20</v>
      </c>
      <c r="T32"/>
      <c r="U32">
        <v>0</v>
      </c>
      <c r="V32">
        <v>0</v>
      </c>
      <c r="W32" t="s">
        <v>21</v>
      </c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</row>
    <row r="33" spans="1:776" s="34" customFormat="1" outlineLevel="2">
      <c r="A33" s="54">
        <v>6</v>
      </c>
      <c r="B33" s="59">
        <v>0.05</v>
      </c>
      <c r="C33" s="55" t="s">
        <v>1134</v>
      </c>
      <c r="D33" s="55"/>
      <c r="E33" s="55" t="s">
        <v>67</v>
      </c>
      <c r="F33" s="58">
        <v>9106.64</v>
      </c>
      <c r="G33" s="40"/>
      <c r="H33" s="40" t="s">
        <v>900</v>
      </c>
      <c r="I33" s="42">
        <v>11</v>
      </c>
      <c r="J33" s="40"/>
      <c r="K33" s="40">
        <v>1435</v>
      </c>
      <c r="L33" s="40" t="s">
        <v>127</v>
      </c>
      <c r="M33" s="40" t="s">
        <v>19</v>
      </c>
      <c r="N33" s="40" t="s">
        <v>1059</v>
      </c>
      <c r="O33" s="40" t="s">
        <v>23</v>
      </c>
      <c r="P33" s="40" t="s">
        <v>850</v>
      </c>
      <c r="Q33" s="40"/>
      <c r="R33" s="40"/>
      <c r="S33" s="40" t="s">
        <v>20</v>
      </c>
      <c r="T33" s="40"/>
      <c r="U33" s="40">
        <v>0</v>
      </c>
      <c r="V33" s="40">
        <v>0</v>
      </c>
      <c r="W33" s="40" t="s">
        <v>21</v>
      </c>
      <c r="X33" s="40"/>
      <c r="Y33" s="40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</row>
    <row r="34" spans="1:776" s="28" customFormat="1" outlineLevel="2">
      <c r="A34" s="54">
        <v>6</v>
      </c>
      <c r="B34" s="59">
        <v>0.05</v>
      </c>
      <c r="C34" s="55" t="s">
        <v>1134</v>
      </c>
      <c r="D34" s="55"/>
      <c r="E34" s="55" t="s">
        <v>48</v>
      </c>
      <c r="F34" s="58">
        <v>7110.08</v>
      </c>
      <c r="G34" s="40"/>
      <c r="H34" s="40" t="s">
        <v>908</v>
      </c>
      <c r="I34" s="42" t="s">
        <v>905</v>
      </c>
      <c r="J34" s="40"/>
      <c r="K34" s="40">
        <v>9830</v>
      </c>
      <c r="L34" s="40" t="s">
        <v>120</v>
      </c>
      <c r="M34" s="40" t="s">
        <v>19</v>
      </c>
      <c r="N34" s="40" t="s">
        <v>1063</v>
      </c>
      <c r="O34" s="40" t="s">
        <v>1057</v>
      </c>
      <c r="P34" s="40" t="s">
        <v>1024</v>
      </c>
      <c r="Q34" s="40"/>
      <c r="R34" s="40"/>
      <c r="S34" s="40" t="s">
        <v>20</v>
      </c>
      <c r="T34" s="40"/>
      <c r="U34" s="40">
        <v>0</v>
      </c>
      <c r="V34" s="40">
        <v>0</v>
      </c>
      <c r="W34" s="40" t="s">
        <v>21</v>
      </c>
      <c r="X34" s="40"/>
      <c r="Y34" s="40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</row>
    <row r="35" spans="1:776" s="37" customFormat="1" outlineLevel="2">
      <c r="A35" s="54">
        <v>6</v>
      </c>
      <c r="B35" s="59">
        <v>0.05</v>
      </c>
      <c r="C35" s="55" t="s">
        <v>1134</v>
      </c>
      <c r="D35" s="55"/>
      <c r="E35" s="55" t="s">
        <v>69</v>
      </c>
      <c r="F35" s="58">
        <v>327.58999999999997</v>
      </c>
      <c r="G35" s="40"/>
      <c r="H35" s="40" t="s">
        <v>910</v>
      </c>
      <c r="I35" s="42">
        <v>55</v>
      </c>
      <c r="J35" s="40"/>
      <c r="K35" s="40">
        <v>1274</v>
      </c>
      <c r="L35" s="40" t="s">
        <v>911</v>
      </c>
      <c r="M35" s="40" t="s">
        <v>874</v>
      </c>
      <c r="N35" s="40" t="s">
        <v>1065</v>
      </c>
      <c r="O35" s="40" t="s">
        <v>23</v>
      </c>
      <c r="P35" s="40" t="s">
        <v>1024</v>
      </c>
      <c r="Q35" s="40"/>
      <c r="R35" s="40"/>
      <c r="S35" s="40" t="s">
        <v>20</v>
      </c>
      <c r="T35" s="40"/>
      <c r="U35" s="40">
        <v>0</v>
      </c>
      <c r="V35" s="40">
        <v>0</v>
      </c>
      <c r="W35" s="40" t="s">
        <v>21</v>
      </c>
      <c r="X35" s="40"/>
      <c r="Y35" s="40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</row>
    <row r="36" spans="1:776" s="34" customFormat="1" outlineLevel="2">
      <c r="A36" s="54">
        <v>6</v>
      </c>
      <c r="B36" s="59">
        <v>0.05</v>
      </c>
      <c r="C36" s="55" t="s">
        <v>1134</v>
      </c>
      <c r="D36" s="55"/>
      <c r="E36" s="55" t="s">
        <v>33</v>
      </c>
      <c r="F36" s="58">
        <v>127.37</v>
      </c>
      <c r="G36" s="40"/>
      <c r="H36" s="40" t="s">
        <v>918</v>
      </c>
      <c r="I36" s="42">
        <v>151</v>
      </c>
      <c r="J36" s="40"/>
      <c r="K36" s="40">
        <v>1831</v>
      </c>
      <c r="L36" s="40" t="s">
        <v>115</v>
      </c>
      <c r="M36" s="40" t="s">
        <v>19</v>
      </c>
      <c r="N36" s="40" t="s">
        <v>1066</v>
      </c>
      <c r="O36" s="40" t="s">
        <v>23</v>
      </c>
      <c r="P36" s="40" t="s">
        <v>850</v>
      </c>
      <c r="Q36" s="40"/>
      <c r="R36" s="40"/>
      <c r="S36" s="40" t="s">
        <v>20</v>
      </c>
      <c r="T36" s="40"/>
      <c r="U36" s="40">
        <v>0</v>
      </c>
      <c r="V36" s="40">
        <v>0</v>
      </c>
      <c r="W36" s="40" t="s">
        <v>21</v>
      </c>
      <c r="X36" s="40"/>
      <c r="Y36" s="40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</row>
    <row r="37" spans="1:776" s="33" customFormat="1" outlineLevel="2">
      <c r="A37" s="54">
        <v>6</v>
      </c>
      <c r="B37" s="59">
        <v>0.05</v>
      </c>
      <c r="C37" s="55" t="s">
        <v>1134</v>
      </c>
      <c r="D37" s="55"/>
      <c r="E37" s="63" t="s">
        <v>318</v>
      </c>
      <c r="F37" s="58">
        <v>0</v>
      </c>
      <c r="G37" s="40"/>
      <c r="H37" s="40" t="s">
        <v>924</v>
      </c>
      <c r="I37" s="42">
        <v>162</v>
      </c>
      <c r="J37" s="40">
        <v>85</v>
      </c>
      <c r="K37" s="40">
        <v>10325</v>
      </c>
      <c r="L37" s="40" t="s">
        <v>925</v>
      </c>
      <c r="M37" s="40" t="s">
        <v>926</v>
      </c>
      <c r="N37" s="40" t="s">
        <v>1067</v>
      </c>
      <c r="O37" s="40" t="s">
        <v>1068</v>
      </c>
      <c r="P37" s="40" t="s">
        <v>1017</v>
      </c>
      <c r="Q37" s="40"/>
      <c r="R37" s="40"/>
      <c r="S37" s="40" t="s">
        <v>20</v>
      </c>
      <c r="T37" s="40"/>
      <c r="U37" s="40">
        <v>0</v>
      </c>
      <c r="V37" s="40">
        <v>0</v>
      </c>
      <c r="W37" s="40" t="s">
        <v>21</v>
      </c>
      <c r="X37" s="40"/>
      <c r="Y37" s="40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</row>
    <row r="38" spans="1:776" s="28" customFormat="1" outlineLevel="2">
      <c r="A38" s="54">
        <v>6</v>
      </c>
      <c r="B38" s="60">
        <v>0.05</v>
      </c>
      <c r="C38" s="55" t="s">
        <v>1134</v>
      </c>
      <c r="D38" s="61"/>
      <c r="E38" s="61" t="s">
        <v>70</v>
      </c>
      <c r="F38" s="58">
        <v>-407.4</v>
      </c>
      <c r="G38"/>
      <c r="H38" t="s">
        <v>919</v>
      </c>
      <c r="I38">
        <v>3</v>
      </c>
      <c r="J38">
        <v>5</v>
      </c>
      <c r="K38">
        <v>6041</v>
      </c>
      <c r="L38" t="s">
        <v>126</v>
      </c>
      <c r="M38" t="s">
        <v>19</v>
      </c>
      <c r="N38" t="s">
        <v>1069</v>
      </c>
      <c r="O38" t="s">
        <v>23</v>
      </c>
      <c r="P38" t="s">
        <v>1021</v>
      </c>
      <c r="Q38"/>
      <c r="R38"/>
      <c r="S38" t="s">
        <v>20</v>
      </c>
      <c r="T38"/>
      <c r="U38">
        <v>0</v>
      </c>
      <c r="V38">
        <v>0</v>
      </c>
      <c r="W38" t="s">
        <v>21</v>
      </c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</row>
    <row r="39" spans="1:776" s="33" customFormat="1" outlineLevel="2">
      <c r="A39" s="54">
        <v>6</v>
      </c>
      <c r="B39" s="60">
        <v>0.05</v>
      </c>
      <c r="C39" s="55" t="s">
        <v>1134</v>
      </c>
      <c r="D39" s="61"/>
      <c r="E39" s="61" t="s">
        <v>71</v>
      </c>
      <c r="F39" s="58">
        <v>-495</v>
      </c>
      <c r="G39"/>
      <c r="H39" t="s">
        <v>920</v>
      </c>
      <c r="I39" t="s">
        <v>914</v>
      </c>
      <c r="J39"/>
      <c r="K39">
        <v>6300</v>
      </c>
      <c r="L39" t="s">
        <v>913</v>
      </c>
      <c r="M39" t="s">
        <v>857</v>
      </c>
      <c r="N39" t="s">
        <v>1070</v>
      </c>
      <c r="O39" t="s">
        <v>1071</v>
      </c>
      <c r="P39" t="s">
        <v>1020</v>
      </c>
      <c r="Q39"/>
      <c r="R39"/>
      <c r="S39" t="s">
        <v>20</v>
      </c>
      <c r="T39"/>
      <c r="U39">
        <v>0</v>
      </c>
      <c r="V39">
        <v>0</v>
      </c>
      <c r="W39" t="s">
        <v>21</v>
      </c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</row>
    <row r="40" spans="1:776" s="28" customFormat="1" outlineLevel="2">
      <c r="A40" s="54">
        <v>6</v>
      </c>
      <c r="B40" s="60">
        <v>0.05</v>
      </c>
      <c r="C40" s="55" t="s">
        <v>1134</v>
      </c>
      <c r="D40" s="61"/>
      <c r="E40" s="61" t="s">
        <v>72</v>
      </c>
      <c r="F40" s="58">
        <v>2030.1</v>
      </c>
      <c r="G40"/>
      <c r="H40" t="s">
        <v>921</v>
      </c>
      <c r="I40">
        <v>80</v>
      </c>
      <c r="J40"/>
      <c r="K40">
        <v>1030</v>
      </c>
      <c r="L40" t="s">
        <v>113</v>
      </c>
      <c r="M40" t="s">
        <v>19</v>
      </c>
      <c r="N40" t="s">
        <v>1072</v>
      </c>
      <c r="O40" t="s">
        <v>976</v>
      </c>
      <c r="P40" t="s">
        <v>1020</v>
      </c>
      <c r="Q40"/>
      <c r="R40"/>
      <c r="S40" t="s">
        <v>20</v>
      </c>
      <c r="T40"/>
      <c r="U40">
        <v>0</v>
      </c>
      <c r="V40">
        <v>0</v>
      </c>
      <c r="W40" t="s">
        <v>21</v>
      </c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</row>
    <row r="41" spans="1:776" s="28" customFormat="1" outlineLevel="2">
      <c r="A41" s="54">
        <v>6</v>
      </c>
      <c r="B41" s="59">
        <v>0.05</v>
      </c>
      <c r="C41" s="55" t="s">
        <v>1134</v>
      </c>
      <c r="D41" s="55"/>
      <c r="E41" s="55" t="s">
        <v>927</v>
      </c>
      <c r="F41" s="58">
        <f>136+144</f>
        <v>280</v>
      </c>
      <c r="G41" s="40"/>
      <c r="H41" s="40" t="s">
        <v>928</v>
      </c>
      <c r="I41" s="40">
        <v>1</v>
      </c>
      <c r="J41" s="40" t="s">
        <v>929</v>
      </c>
      <c r="K41" s="40">
        <v>1000</v>
      </c>
      <c r="L41" s="40" t="s">
        <v>113</v>
      </c>
      <c r="M41" s="40" t="s">
        <v>19</v>
      </c>
      <c r="N41" s="40" t="s">
        <v>930</v>
      </c>
      <c r="O41" s="40" t="s">
        <v>1076</v>
      </c>
      <c r="P41" s="40" t="s">
        <v>1020</v>
      </c>
      <c r="Q41" s="40"/>
      <c r="R41" s="40"/>
      <c r="S41" s="40" t="s">
        <v>20</v>
      </c>
      <c r="T41" s="40"/>
      <c r="U41" s="40">
        <v>0</v>
      </c>
      <c r="V41" s="40">
        <v>0</v>
      </c>
      <c r="W41" s="40" t="s">
        <v>21</v>
      </c>
      <c r="X41" s="40"/>
      <c r="Y41" s="40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</row>
    <row r="42" spans="1:776" s="30" customFormat="1" outlineLevel="2">
      <c r="A42" s="54">
        <v>6</v>
      </c>
      <c r="B42" s="60">
        <v>0.05</v>
      </c>
      <c r="C42" s="55" t="s">
        <v>1134</v>
      </c>
      <c r="D42" s="61"/>
      <c r="E42" s="61" t="s">
        <v>53</v>
      </c>
      <c r="F42" s="58">
        <v>20000</v>
      </c>
      <c r="G42"/>
      <c r="H42" t="s">
        <v>106</v>
      </c>
      <c r="I42"/>
      <c r="J42"/>
      <c r="K42">
        <v>75008</v>
      </c>
      <c r="L42" t="s">
        <v>854</v>
      </c>
      <c r="M42" t="s">
        <v>853</v>
      </c>
      <c r="N42" s="48" t="s">
        <v>1080</v>
      </c>
      <c r="O42" t="s">
        <v>1078</v>
      </c>
      <c r="P42" t="s">
        <v>1020</v>
      </c>
      <c r="Q42"/>
      <c r="R42"/>
      <c r="S42" t="s">
        <v>20</v>
      </c>
      <c r="T42"/>
      <c r="U42">
        <v>0</v>
      </c>
      <c r="V42">
        <v>0</v>
      </c>
      <c r="W42" t="s">
        <v>21</v>
      </c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</row>
    <row r="43" spans="1:776" s="34" customFormat="1" outlineLevel="2">
      <c r="A43" s="54">
        <v>6</v>
      </c>
      <c r="B43" s="60">
        <v>0.05</v>
      </c>
      <c r="C43" s="55" t="s">
        <v>1134</v>
      </c>
      <c r="D43" s="55" t="s">
        <v>1037</v>
      </c>
      <c r="E43" s="55" t="s">
        <v>74</v>
      </c>
      <c r="F43" s="58">
        <v>10000</v>
      </c>
      <c r="G43" s="40"/>
      <c r="H43" s="40" t="s">
        <v>934</v>
      </c>
      <c r="I43" s="40"/>
      <c r="J43" s="40"/>
      <c r="K43" s="40" t="s">
        <v>933</v>
      </c>
      <c r="L43" s="40" t="s">
        <v>931</v>
      </c>
      <c r="M43" s="40" t="s">
        <v>932</v>
      </c>
      <c r="N43" s="40" t="s">
        <v>935</v>
      </c>
      <c r="O43" s="40" t="s">
        <v>1081</v>
      </c>
      <c r="P43" s="40" t="s">
        <v>1017</v>
      </c>
      <c r="Q43" s="40"/>
      <c r="R43" s="40"/>
      <c r="S43" s="40" t="s">
        <v>195</v>
      </c>
      <c r="T43" s="40"/>
      <c r="U43" s="40">
        <v>0</v>
      </c>
      <c r="V43" s="40">
        <v>0</v>
      </c>
      <c r="W43" s="45" t="s">
        <v>851</v>
      </c>
      <c r="X43" s="40"/>
      <c r="Y43" s="40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</row>
    <row r="44" spans="1:776" s="34" customFormat="1" outlineLevel="2">
      <c r="A44" s="54">
        <v>6</v>
      </c>
      <c r="B44" s="59">
        <v>0.05</v>
      </c>
      <c r="C44" s="55" t="s">
        <v>1134</v>
      </c>
      <c r="D44" s="55"/>
      <c r="E44" s="55" t="s">
        <v>73</v>
      </c>
      <c r="F44" s="58">
        <v>161.35</v>
      </c>
      <c r="G44" s="40"/>
      <c r="H44" s="40" t="s">
        <v>939</v>
      </c>
      <c r="I44" s="40">
        <v>23</v>
      </c>
      <c r="J44" s="40"/>
      <c r="K44" s="40" t="s">
        <v>940</v>
      </c>
      <c r="L44" s="40" t="s">
        <v>941</v>
      </c>
      <c r="M44" s="40" t="s">
        <v>932</v>
      </c>
      <c r="N44" s="40" t="s">
        <v>938</v>
      </c>
      <c r="O44" s="40" t="s">
        <v>1083</v>
      </c>
      <c r="P44" s="40" t="s">
        <v>850</v>
      </c>
      <c r="Q44" s="40"/>
      <c r="R44" s="40"/>
      <c r="S44" s="40" t="s">
        <v>20</v>
      </c>
      <c r="T44" s="40"/>
      <c r="U44" s="40">
        <v>0</v>
      </c>
      <c r="V44" s="40">
        <v>0</v>
      </c>
      <c r="W44" s="40" t="s">
        <v>21</v>
      </c>
      <c r="X44" s="40"/>
      <c r="Y44" s="40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</row>
    <row r="45" spans="1:776" s="34" customFormat="1" outlineLevel="2">
      <c r="A45" s="54">
        <v>6</v>
      </c>
      <c r="B45" s="60">
        <v>0.05</v>
      </c>
      <c r="C45" s="55" t="s">
        <v>1134</v>
      </c>
      <c r="D45" s="55" t="s">
        <v>1034</v>
      </c>
      <c r="E45" s="55" t="s">
        <v>90</v>
      </c>
      <c r="F45" s="58">
        <v>-742.48</v>
      </c>
      <c r="G45" s="40"/>
      <c r="H45" s="40" t="s">
        <v>876</v>
      </c>
      <c r="I45" s="40">
        <v>2</v>
      </c>
      <c r="J45" s="40"/>
      <c r="K45" s="40">
        <v>1000</v>
      </c>
      <c r="L45" s="40" t="s">
        <v>113</v>
      </c>
      <c r="M45" s="40" t="s">
        <v>19</v>
      </c>
      <c r="N45" s="40" t="s">
        <v>1084</v>
      </c>
      <c r="O45" s="40" t="s">
        <v>976</v>
      </c>
      <c r="P45" s="40" t="s">
        <v>852</v>
      </c>
      <c r="Q45" s="40"/>
      <c r="R45" s="40"/>
      <c r="S45" s="40" t="s">
        <v>20</v>
      </c>
      <c r="T45" s="40"/>
      <c r="U45" s="40">
        <v>0</v>
      </c>
      <c r="V45" s="40">
        <v>0</v>
      </c>
      <c r="W45" s="40" t="s">
        <v>21</v>
      </c>
      <c r="X45" s="40"/>
      <c r="Y45" s="40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</row>
    <row r="46" spans="1:776" s="33" customFormat="1" outlineLevel="2">
      <c r="A46" s="54">
        <v>6</v>
      </c>
      <c r="B46" s="59">
        <v>0.05</v>
      </c>
      <c r="C46" s="55" t="s">
        <v>1134</v>
      </c>
      <c r="D46" s="55"/>
      <c r="E46" s="63" t="s">
        <v>761</v>
      </c>
      <c r="F46" s="58">
        <v>202</v>
      </c>
      <c r="G46" s="40"/>
      <c r="H46" s="40" t="s">
        <v>942</v>
      </c>
      <c r="I46" s="40">
        <v>5</v>
      </c>
      <c r="J46" s="40"/>
      <c r="K46" s="40">
        <v>21029</v>
      </c>
      <c r="L46" s="40" t="s">
        <v>943</v>
      </c>
      <c r="M46" s="40" t="s">
        <v>880</v>
      </c>
      <c r="N46" s="40"/>
      <c r="O46" s="40" t="s">
        <v>1086</v>
      </c>
      <c r="P46" s="40" t="s">
        <v>850</v>
      </c>
      <c r="Q46" s="40"/>
      <c r="R46" s="40"/>
      <c r="S46" s="40" t="s">
        <v>20</v>
      </c>
      <c r="T46" s="40"/>
      <c r="U46" s="40">
        <v>0</v>
      </c>
      <c r="V46" s="40">
        <v>0</v>
      </c>
      <c r="W46" s="40" t="s">
        <v>21</v>
      </c>
      <c r="X46" s="40"/>
      <c r="Y46" s="40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</row>
    <row r="47" spans="1:776" s="33" customFormat="1" outlineLevel="2">
      <c r="A47" s="54">
        <v>6</v>
      </c>
      <c r="B47" s="59">
        <v>0.05</v>
      </c>
      <c r="C47" s="55" t="s">
        <v>1134</v>
      </c>
      <c r="D47" s="55"/>
      <c r="E47" s="55" t="s">
        <v>75</v>
      </c>
      <c r="F47" s="58">
        <v>1730050.62</v>
      </c>
      <c r="G47" s="40"/>
      <c r="H47" s="40" t="s">
        <v>107</v>
      </c>
      <c r="I47" s="40"/>
      <c r="J47" s="40"/>
      <c r="K47" s="40"/>
      <c r="L47" s="40" t="s">
        <v>946</v>
      </c>
      <c r="M47" s="40" t="s">
        <v>937</v>
      </c>
      <c r="N47" s="44" t="s">
        <v>1087</v>
      </c>
      <c r="O47" s="40" t="s">
        <v>1083</v>
      </c>
      <c r="P47" s="40" t="s">
        <v>850</v>
      </c>
      <c r="Q47" s="40"/>
      <c r="R47" s="40"/>
      <c r="S47" s="40" t="s">
        <v>20</v>
      </c>
      <c r="T47" s="40"/>
      <c r="U47" s="40">
        <v>0</v>
      </c>
      <c r="V47" s="40">
        <v>0</v>
      </c>
      <c r="W47" s="40" t="s">
        <v>21</v>
      </c>
      <c r="X47" s="40"/>
      <c r="Y47" s="40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</row>
    <row r="48" spans="1:776" s="33" customFormat="1" outlineLevel="2">
      <c r="A48" s="54">
        <v>6</v>
      </c>
      <c r="B48" s="59">
        <v>0.05</v>
      </c>
      <c r="C48" s="55" t="s">
        <v>1134</v>
      </c>
      <c r="D48" s="55"/>
      <c r="E48" s="55" t="s">
        <v>36</v>
      </c>
      <c r="F48" s="58">
        <v>50.38</v>
      </c>
      <c r="G48" s="40"/>
      <c r="H48" s="40" t="s">
        <v>948</v>
      </c>
      <c r="I48" s="40">
        <v>70</v>
      </c>
      <c r="J48" s="40"/>
      <c r="K48" s="40">
        <v>1860</v>
      </c>
      <c r="L48" s="40" t="s">
        <v>116</v>
      </c>
      <c r="M48" s="40" t="s">
        <v>19</v>
      </c>
      <c r="N48" s="40" t="s">
        <v>1088</v>
      </c>
      <c r="O48" s="40" t="s">
        <v>23</v>
      </c>
      <c r="P48" s="40" t="s">
        <v>850</v>
      </c>
      <c r="Q48" s="40"/>
      <c r="R48" s="40"/>
      <c r="S48" s="40" t="s">
        <v>20</v>
      </c>
      <c r="T48" s="40"/>
      <c r="U48" s="40">
        <v>0</v>
      </c>
      <c r="V48" s="40">
        <v>0</v>
      </c>
      <c r="W48" s="40" t="s">
        <v>21</v>
      </c>
      <c r="X48" s="40"/>
      <c r="Y48" s="40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</row>
    <row r="49" spans="1:776" s="28" customFormat="1" outlineLevel="2">
      <c r="A49" s="54">
        <v>6</v>
      </c>
      <c r="B49" s="59">
        <v>0.05</v>
      </c>
      <c r="C49" s="55" t="s">
        <v>1134</v>
      </c>
      <c r="D49" s="55"/>
      <c r="E49" s="55" t="s">
        <v>54</v>
      </c>
      <c r="F49" s="58">
        <v>8000</v>
      </c>
      <c r="G49" s="40"/>
      <c r="H49" s="40" t="s">
        <v>949</v>
      </c>
      <c r="I49" s="40">
        <v>145</v>
      </c>
      <c r="J49" s="40"/>
      <c r="K49" s="40" t="s">
        <v>121</v>
      </c>
      <c r="L49" s="40" t="s">
        <v>122</v>
      </c>
      <c r="M49" s="40"/>
      <c r="N49" s="40" t="s">
        <v>1089</v>
      </c>
      <c r="O49" s="40" t="s">
        <v>1083</v>
      </c>
      <c r="P49" s="40" t="s">
        <v>1017</v>
      </c>
      <c r="Q49" s="40"/>
      <c r="R49" s="40"/>
      <c r="S49" s="40" t="s">
        <v>20</v>
      </c>
      <c r="T49" s="40"/>
      <c r="U49" s="40">
        <v>0</v>
      </c>
      <c r="V49" s="40">
        <v>0</v>
      </c>
      <c r="W49" s="40" t="s">
        <v>21</v>
      </c>
      <c r="X49" s="40"/>
      <c r="Y49" s="40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</row>
    <row r="50" spans="1:776" s="35" customFormat="1" outlineLevel="2">
      <c r="A50" s="54">
        <v>6</v>
      </c>
      <c r="B50" s="59">
        <v>0.05</v>
      </c>
      <c r="C50" s="55" t="s">
        <v>1134</v>
      </c>
      <c r="D50" s="55"/>
      <c r="E50" s="55" t="s">
        <v>55</v>
      </c>
      <c r="F50" s="58">
        <v>1000</v>
      </c>
      <c r="G50" s="40"/>
      <c r="H50" s="40" t="s">
        <v>950</v>
      </c>
      <c r="I50" s="40">
        <v>35</v>
      </c>
      <c r="J50" s="40"/>
      <c r="K50" s="40">
        <v>75009</v>
      </c>
      <c r="L50" s="40" t="s">
        <v>854</v>
      </c>
      <c r="M50" s="40" t="s">
        <v>853</v>
      </c>
      <c r="N50" s="40" t="s">
        <v>1090</v>
      </c>
      <c r="O50" s="40" t="s">
        <v>972</v>
      </c>
      <c r="P50" s="40" t="s">
        <v>850</v>
      </c>
      <c r="Q50" s="40"/>
      <c r="R50" s="40"/>
      <c r="S50" s="40" t="s">
        <v>20</v>
      </c>
      <c r="T50" s="40"/>
      <c r="U50" s="40">
        <v>0</v>
      </c>
      <c r="V50" s="40">
        <v>0</v>
      </c>
      <c r="W50" s="40" t="s">
        <v>21</v>
      </c>
      <c r="X50" s="40"/>
      <c r="Y50" s="4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</row>
    <row r="51" spans="1:776" s="35" customFormat="1" outlineLevel="2">
      <c r="A51" s="54">
        <v>6</v>
      </c>
      <c r="B51" s="60">
        <v>0.05</v>
      </c>
      <c r="C51" s="55" t="s">
        <v>1134</v>
      </c>
      <c r="D51" s="55" t="s">
        <v>1037</v>
      </c>
      <c r="E51" s="63" t="s">
        <v>703</v>
      </c>
      <c r="F51" s="58">
        <v>18513</v>
      </c>
      <c r="G51" s="40"/>
      <c r="H51" s="40" t="s">
        <v>954</v>
      </c>
      <c r="I51" s="40">
        <v>75</v>
      </c>
      <c r="J51" s="40"/>
      <c r="K51" s="40">
        <v>6150</v>
      </c>
      <c r="L51" s="40" t="s">
        <v>137</v>
      </c>
      <c r="M51" s="40" t="s">
        <v>19</v>
      </c>
      <c r="N51" s="40" t="s">
        <v>1095</v>
      </c>
      <c r="O51" s="40" t="s">
        <v>862</v>
      </c>
      <c r="P51" s="40" t="s">
        <v>852</v>
      </c>
      <c r="Q51" s="40"/>
      <c r="R51" s="40"/>
      <c r="S51" s="40" t="s">
        <v>20</v>
      </c>
      <c r="T51" s="40"/>
      <c r="U51" s="40">
        <v>0</v>
      </c>
      <c r="V51" s="40">
        <v>0</v>
      </c>
      <c r="W51" s="45" t="s">
        <v>851</v>
      </c>
      <c r="X51" s="40"/>
      <c r="Y51" s="40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</row>
    <row r="52" spans="1:776" s="33" customFormat="1" outlineLevel="2">
      <c r="A52" s="64">
        <v>6</v>
      </c>
      <c r="B52" s="60">
        <v>0.05</v>
      </c>
      <c r="C52" s="61" t="s">
        <v>1134</v>
      </c>
      <c r="D52" s="61"/>
      <c r="E52" s="62" t="s">
        <v>816</v>
      </c>
      <c r="F52" s="58">
        <v>393.87</v>
      </c>
      <c r="G52"/>
      <c r="H52" t="s">
        <v>955</v>
      </c>
      <c r="I52">
        <v>16</v>
      </c>
      <c r="J52"/>
      <c r="K52">
        <v>7100</v>
      </c>
      <c r="L52" t="s">
        <v>956</v>
      </c>
      <c r="M52" t="s">
        <v>19</v>
      </c>
      <c r="N52" t="s">
        <v>1096</v>
      </c>
      <c r="O52" t="s">
        <v>23</v>
      </c>
      <c r="P52" t="s">
        <v>852</v>
      </c>
      <c r="Q52"/>
      <c r="R52"/>
      <c r="S52" t="s">
        <v>20</v>
      </c>
      <c r="T52"/>
      <c r="U52">
        <v>0</v>
      </c>
      <c r="V52">
        <v>0</v>
      </c>
      <c r="W52" t="s">
        <v>21</v>
      </c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</row>
    <row r="53" spans="1:776" s="34" customFormat="1" outlineLevel="2">
      <c r="A53" s="64">
        <v>6</v>
      </c>
      <c r="B53" s="60">
        <v>0.05</v>
      </c>
      <c r="C53" s="61" t="s">
        <v>1134</v>
      </c>
      <c r="D53" s="61"/>
      <c r="E53" s="62" t="s">
        <v>175</v>
      </c>
      <c r="F53" s="58">
        <v>2336.2600000000002</v>
      </c>
      <c r="G53"/>
      <c r="H53" t="s">
        <v>986</v>
      </c>
      <c r="I53">
        <v>33</v>
      </c>
      <c r="J53"/>
      <c r="K53">
        <v>1080</v>
      </c>
      <c r="L53" t="s">
        <v>113</v>
      </c>
      <c r="M53" t="s">
        <v>19</v>
      </c>
      <c r="N53" t="s">
        <v>1097</v>
      </c>
      <c r="O53" t="s">
        <v>23</v>
      </c>
      <c r="P53" t="s">
        <v>1021</v>
      </c>
      <c r="Q53"/>
      <c r="R53"/>
      <c r="S53" t="s">
        <v>20</v>
      </c>
      <c r="T53"/>
      <c r="U53">
        <v>0</v>
      </c>
      <c r="V53">
        <v>0</v>
      </c>
      <c r="W53" t="s">
        <v>21</v>
      </c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</row>
    <row r="54" spans="1:776" outlineLevel="2">
      <c r="A54" s="64">
        <v>6</v>
      </c>
      <c r="B54" s="60">
        <v>0.05</v>
      </c>
      <c r="C54" s="61" t="s">
        <v>1134</v>
      </c>
      <c r="D54" s="61"/>
      <c r="E54" s="62" t="s">
        <v>1148</v>
      </c>
      <c r="F54" s="58">
        <v>1150.98</v>
      </c>
      <c r="H54" s="40" t="s">
        <v>1149</v>
      </c>
      <c r="I54" s="40">
        <v>2</v>
      </c>
      <c r="K54" s="40">
        <v>1160</v>
      </c>
      <c r="L54" s="40" t="s">
        <v>1150</v>
      </c>
      <c r="M54" s="40" t="s">
        <v>19</v>
      </c>
      <c r="N54" s="40" t="s">
        <v>1151</v>
      </c>
      <c r="O54" s="40" t="s">
        <v>23</v>
      </c>
      <c r="P54" s="40" t="s">
        <v>1152</v>
      </c>
      <c r="S54" s="40" t="s">
        <v>20</v>
      </c>
    </row>
    <row r="55" spans="1:776" s="38" customFormat="1" outlineLevel="2">
      <c r="A55" s="54">
        <v>6</v>
      </c>
      <c r="B55" s="59">
        <v>0.05</v>
      </c>
      <c r="C55" s="55" t="s">
        <v>1134</v>
      </c>
      <c r="D55" s="55"/>
      <c r="E55" s="55" t="s">
        <v>76</v>
      </c>
      <c r="F55" s="58">
        <v>68486.64</v>
      </c>
      <c r="G55" s="40"/>
      <c r="H55" s="40" t="s">
        <v>108</v>
      </c>
      <c r="I55" s="40">
        <v>555</v>
      </c>
      <c r="J55" s="40">
        <v>5</v>
      </c>
      <c r="K55" s="40">
        <v>1930</v>
      </c>
      <c r="L55" s="40" t="s">
        <v>119</v>
      </c>
      <c r="M55" s="40" t="s">
        <v>19</v>
      </c>
      <c r="N55" s="40" t="s">
        <v>1098</v>
      </c>
      <c r="O55" s="40" t="s">
        <v>1083</v>
      </c>
      <c r="P55" s="40" t="s">
        <v>850</v>
      </c>
      <c r="Q55" s="40"/>
      <c r="R55" s="40"/>
      <c r="S55" s="40" t="s">
        <v>20</v>
      </c>
      <c r="T55" s="40"/>
      <c r="U55" s="40">
        <v>0</v>
      </c>
      <c r="V55" s="40">
        <v>0</v>
      </c>
      <c r="W55" s="40" t="s">
        <v>21</v>
      </c>
      <c r="X55" s="40"/>
      <c r="Y55" s="40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</row>
    <row r="56" spans="1:776" s="34" customFormat="1" outlineLevel="2">
      <c r="A56" s="54">
        <v>6</v>
      </c>
      <c r="B56" s="59">
        <v>0.05</v>
      </c>
      <c r="C56" s="55" t="s">
        <v>1134</v>
      </c>
      <c r="D56" s="55"/>
      <c r="E56" s="55" t="s">
        <v>37</v>
      </c>
      <c r="F56" s="58">
        <v>107.5</v>
      </c>
      <c r="G56" s="40"/>
      <c r="H56" s="40" t="s">
        <v>958</v>
      </c>
      <c r="I56" s="40">
        <v>8</v>
      </c>
      <c r="J56" s="40"/>
      <c r="K56" s="40">
        <v>1300</v>
      </c>
      <c r="L56" s="40" t="s">
        <v>959</v>
      </c>
      <c r="M56" s="40" t="s">
        <v>19</v>
      </c>
      <c r="N56" s="40" t="s">
        <v>960</v>
      </c>
      <c r="O56" s="40" t="s">
        <v>1099</v>
      </c>
      <c r="P56" s="40" t="s">
        <v>1021</v>
      </c>
      <c r="Q56" s="40"/>
      <c r="R56" s="40"/>
      <c r="S56" s="40" t="s">
        <v>20</v>
      </c>
      <c r="T56" s="40"/>
      <c r="U56" s="40">
        <v>0</v>
      </c>
      <c r="V56" s="40">
        <v>0</v>
      </c>
      <c r="W56" s="40" t="s">
        <v>21</v>
      </c>
      <c r="X56" s="40"/>
      <c r="Y56" s="40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</row>
    <row r="57" spans="1:776" s="28" customFormat="1" outlineLevel="2">
      <c r="A57" s="64">
        <v>6</v>
      </c>
      <c r="B57" s="60">
        <v>0.05</v>
      </c>
      <c r="C57" s="61" t="s">
        <v>1134</v>
      </c>
      <c r="D57" s="61"/>
      <c r="E57" s="61" t="s">
        <v>77</v>
      </c>
      <c r="F57" s="58">
        <v>7616.68</v>
      </c>
      <c r="G57"/>
      <c r="H57" t="s">
        <v>983</v>
      </c>
      <c r="I57">
        <v>6</v>
      </c>
      <c r="J57"/>
      <c r="K57">
        <v>2800</v>
      </c>
      <c r="L57" t="s">
        <v>129</v>
      </c>
      <c r="M57" t="s">
        <v>19</v>
      </c>
      <c r="N57" t="s">
        <v>1102</v>
      </c>
      <c r="O57" t="s">
        <v>23</v>
      </c>
      <c r="P57" t="s">
        <v>1021</v>
      </c>
      <c r="Q57"/>
      <c r="R57"/>
      <c r="S57" t="s">
        <v>20</v>
      </c>
      <c r="T57"/>
      <c r="U57">
        <v>0</v>
      </c>
      <c r="V57">
        <v>0</v>
      </c>
      <c r="W57" t="s">
        <v>21</v>
      </c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</row>
    <row r="58" spans="1:776" s="35" customFormat="1" outlineLevel="2">
      <c r="A58" s="54">
        <v>6</v>
      </c>
      <c r="B58" s="59">
        <v>0.05</v>
      </c>
      <c r="C58" s="55" t="s">
        <v>1134</v>
      </c>
      <c r="D58" s="55"/>
      <c r="E58" s="55" t="s">
        <v>78</v>
      </c>
      <c r="F58" s="58">
        <v>1161.69</v>
      </c>
      <c r="G58" s="40"/>
      <c r="H58" s="40" t="s">
        <v>984</v>
      </c>
      <c r="I58" s="40">
        <v>1</v>
      </c>
      <c r="J58" s="40"/>
      <c r="K58" s="40">
        <v>2070</v>
      </c>
      <c r="L58" s="40" t="s">
        <v>130</v>
      </c>
      <c r="M58" s="40" t="s">
        <v>19</v>
      </c>
      <c r="N58" s="40" t="s">
        <v>1103</v>
      </c>
      <c r="O58" s="40" t="s">
        <v>23</v>
      </c>
      <c r="P58" s="40" t="s">
        <v>850</v>
      </c>
      <c r="Q58" s="40"/>
      <c r="R58" s="40"/>
      <c r="S58" s="40" t="s">
        <v>20</v>
      </c>
      <c r="T58" s="40"/>
      <c r="U58" s="40">
        <v>0</v>
      </c>
      <c r="V58" s="40">
        <v>0</v>
      </c>
      <c r="W58" s="40" t="s">
        <v>21</v>
      </c>
      <c r="X58" s="40"/>
      <c r="Y58" s="40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</row>
    <row r="59" spans="1:776" s="28" customFormat="1" outlineLevel="2">
      <c r="A59" s="54">
        <v>6</v>
      </c>
      <c r="B59" s="60">
        <v>0.05</v>
      </c>
      <c r="C59" s="55" t="s">
        <v>1134</v>
      </c>
      <c r="D59" s="55" t="s">
        <v>1037</v>
      </c>
      <c r="E59" s="55" t="s">
        <v>93</v>
      </c>
      <c r="F59" s="58">
        <v>125503.83</v>
      </c>
      <c r="G59" s="40"/>
      <c r="H59" s="40" t="s">
        <v>985</v>
      </c>
      <c r="I59" s="40">
        <v>5</v>
      </c>
      <c r="J59" s="40"/>
      <c r="K59" s="40">
        <v>1050</v>
      </c>
      <c r="L59" s="40" t="s">
        <v>113</v>
      </c>
      <c r="M59" s="40" t="s">
        <v>19</v>
      </c>
      <c r="N59" s="40" t="s">
        <v>1104</v>
      </c>
      <c r="O59" s="40" t="s">
        <v>23</v>
      </c>
      <c r="P59" s="40" t="s">
        <v>852</v>
      </c>
      <c r="Q59" s="40"/>
      <c r="R59" s="40"/>
      <c r="S59" s="40" t="s">
        <v>20</v>
      </c>
      <c r="T59" s="40"/>
      <c r="U59" s="40">
        <v>0</v>
      </c>
      <c r="V59" s="40">
        <v>0</v>
      </c>
      <c r="W59" s="45" t="s">
        <v>851</v>
      </c>
      <c r="X59" s="40"/>
      <c r="Y59" s="40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</row>
    <row r="60" spans="1:776" s="28" customFormat="1" outlineLevel="2">
      <c r="A60" s="54">
        <v>6</v>
      </c>
      <c r="B60" s="59">
        <v>0.05</v>
      </c>
      <c r="C60" s="55" t="s">
        <v>1134</v>
      </c>
      <c r="D60" s="55"/>
      <c r="E60" s="63" t="s">
        <v>764</v>
      </c>
      <c r="F60" s="58">
        <v>426.25</v>
      </c>
      <c r="G60" s="40"/>
      <c r="H60" s="40" t="s">
        <v>961</v>
      </c>
      <c r="I60" s="40">
        <v>8</v>
      </c>
      <c r="J60" s="40" t="s">
        <v>962</v>
      </c>
      <c r="K60" s="40">
        <v>8029</v>
      </c>
      <c r="L60" s="40" t="s">
        <v>963</v>
      </c>
      <c r="M60" s="40" t="s">
        <v>964</v>
      </c>
      <c r="N60" s="40" t="s">
        <v>1105</v>
      </c>
      <c r="O60" s="40" t="s">
        <v>1106</v>
      </c>
      <c r="P60" s="40" t="s">
        <v>1017</v>
      </c>
      <c r="Q60" s="40"/>
      <c r="R60" s="40"/>
      <c r="S60" s="40" t="s">
        <v>20</v>
      </c>
      <c r="T60" s="40"/>
      <c r="U60" s="40">
        <v>0</v>
      </c>
      <c r="V60" s="40">
        <v>0</v>
      </c>
      <c r="W60" s="40" t="s">
        <v>21</v>
      </c>
      <c r="X60" s="40"/>
      <c r="Y60" s="4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</row>
    <row r="61" spans="1:776" s="28" customFormat="1" outlineLevel="2">
      <c r="A61" s="54">
        <v>6</v>
      </c>
      <c r="B61" s="59">
        <v>0.05</v>
      </c>
      <c r="C61" s="55" t="s">
        <v>1134</v>
      </c>
      <c r="D61" s="55"/>
      <c r="E61" s="63" t="s">
        <v>79</v>
      </c>
      <c r="F61" s="58">
        <v>6075</v>
      </c>
      <c r="G61" s="40"/>
      <c r="H61" s="40" t="s">
        <v>109</v>
      </c>
      <c r="I61" s="40"/>
      <c r="J61" s="40"/>
      <c r="K61" s="40" t="s">
        <v>131</v>
      </c>
      <c r="L61" s="40" t="s">
        <v>965</v>
      </c>
      <c r="M61" s="40" t="s">
        <v>932</v>
      </c>
      <c r="N61" s="40"/>
      <c r="O61" s="40" t="s">
        <v>1083</v>
      </c>
      <c r="P61" s="40" t="s">
        <v>1017</v>
      </c>
      <c r="Q61" s="40"/>
      <c r="R61" s="40"/>
      <c r="S61" s="40" t="s">
        <v>20</v>
      </c>
      <c r="T61" s="40"/>
      <c r="U61" s="40">
        <v>0</v>
      </c>
      <c r="V61" s="40">
        <v>0</v>
      </c>
      <c r="W61" s="40" t="s">
        <v>21</v>
      </c>
      <c r="X61" s="40"/>
      <c r="Y61" s="40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</row>
    <row r="62" spans="1:776" s="28" customFormat="1" outlineLevel="2">
      <c r="A62" s="54">
        <v>6</v>
      </c>
      <c r="B62" s="59">
        <v>0.05</v>
      </c>
      <c r="C62" s="55" t="s">
        <v>1134</v>
      </c>
      <c r="D62" s="55"/>
      <c r="E62" s="55" t="s">
        <v>81</v>
      </c>
      <c r="F62" s="58">
        <v>7260</v>
      </c>
      <c r="G62" s="40"/>
      <c r="H62" s="40" t="s">
        <v>974</v>
      </c>
      <c r="I62" s="40">
        <v>166</v>
      </c>
      <c r="J62" s="40"/>
      <c r="K62" s="40">
        <v>1170</v>
      </c>
      <c r="L62" s="40" t="s">
        <v>113</v>
      </c>
      <c r="M62" s="40" t="s">
        <v>19</v>
      </c>
      <c r="N62" s="40" t="s">
        <v>975</v>
      </c>
      <c r="O62" s="40" t="s">
        <v>976</v>
      </c>
      <c r="P62" s="40" t="s">
        <v>1017</v>
      </c>
      <c r="Q62" s="40"/>
      <c r="R62" s="40"/>
      <c r="S62" s="40" t="s">
        <v>20</v>
      </c>
      <c r="T62" s="40"/>
      <c r="U62" s="40">
        <v>0</v>
      </c>
      <c r="V62" s="40">
        <v>0</v>
      </c>
      <c r="W62" s="40" t="s">
        <v>21</v>
      </c>
      <c r="X62" s="40"/>
      <c r="Y62" s="40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</row>
    <row r="63" spans="1:776" s="28" customFormat="1" outlineLevel="2">
      <c r="A63" s="54">
        <v>6</v>
      </c>
      <c r="B63" s="60">
        <v>0.05</v>
      </c>
      <c r="C63" s="55" t="s">
        <v>1134</v>
      </c>
      <c r="D63" s="55" t="s">
        <v>1037</v>
      </c>
      <c r="E63" s="55" t="s">
        <v>101</v>
      </c>
      <c r="F63" s="58">
        <v>10890</v>
      </c>
      <c r="G63" s="40"/>
      <c r="H63" s="40" t="s">
        <v>978</v>
      </c>
      <c r="I63" s="40">
        <v>25</v>
      </c>
      <c r="J63" s="40"/>
      <c r="K63" s="40">
        <v>1348</v>
      </c>
      <c r="L63" s="40" t="s">
        <v>902</v>
      </c>
      <c r="M63" s="40" t="s">
        <v>19</v>
      </c>
      <c r="N63" s="40" t="s">
        <v>977</v>
      </c>
      <c r="O63" s="40" t="s">
        <v>862</v>
      </c>
      <c r="P63" s="40" t="s">
        <v>852</v>
      </c>
      <c r="Q63" s="40"/>
      <c r="R63" s="40"/>
      <c r="S63" s="40" t="s">
        <v>20</v>
      </c>
      <c r="T63" s="40"/>
      <c r="U63" s="40">
        <v>0</v>
      </c>
      <c r="V63" s="40">
        <v>0</v>
      </c>
      <c r="W63" s="40" t="s">
        <v>21</v>
      </c>
      <c r="X63" s="40"/>
      <c r="Y63" s="40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</row>
    <row r="64" spans="1:776" s="28" customFormat="1" outlineLevel="2">
      <c r="A64" s="64">
        <v>6</v>
      </c>
      <c r="B64" s="60">
        <v>0.05</v>
      </c>
      <c r="C64" s="61" t="s">
        <v>1134</v>
      </c>
      <c r="D64" s="61"/>
      <c r="E64" s="61" t="s">
        <v>59</v>
      </c>
      <c r="F64" s="58">
        <v>26250</v>
      </c>
      <c r="G64"/>
      <c r="H64" t="s">
        <v>979</v>
      </c>
      <c r="I64">
        <v>13</v>
      </c>
      <c r="J64"/>
      <c r="K64">
        <v>44100</v>
      </c>
      <c r="L64" t="s">
        <v>991</v>
      </c>
      <c r="M64" t="s">
        <v>853</v>
      </c>
      <c r="N64" t="s">
        <v>1110</v>
      </c>
      <c r="O64" t="s">
        <v>1111</v>
      </c>
      <c r="P64" t="s">
        <v>1020</v>
      </c>
      <c r="Q64"/>
      <c r="R64"/>
      <c r="S64" t="s">
        <v>20</v>
      </c>
      <c r="T64"/>
      <c r="U64">
        <v>0</v>
      </c>
      <c r="V64">
        <v>0</v>
      </c>
      <c r="W64" t="s">
        <v>21</v>
      </c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</row>
    <row r="65" spans="1:776" s="28" customFormat="1" ht="15" outlineLevel="2" thickBot="1">
      <c r="A65" s="73">
        <v>6</v>
      </c>
      <c r="B65" s="74">
        <v>0.05</v>
      </c>
      <c r="C65" s="75" t="s">
        <v>1134</v>
      </c>
      <c r="D65" s="75"/>
      <c r="E65" s="75" t="s">
        <v>38</v>
      </c>
      <c r="F65" s="76">
        <v>7.26</v>
      </c>
      <c r="G65" s="40"/>
      <c r="H65" s="40" t="s">
        <v>980</v>
      </c>
      <c r="I65" s="40">
        <v>8</v>
      </c>
      <c r="J65" s="40"/>
      <c r="K65" s="40">
        <v>3920</v>
      </c>
      <c r="L65" s="40" t="s">
        <v>117</v>
      </c>
      <c r="M65" s="40" t="s">
        <v>19</v>
      </c>
      <c r="N65" s="40" t="s">
        <v>1112</v>
      </c>
      <c r="O65" s="40" t="s">
        <v>23</v>
      </c>
      <c r="P65" s="40" t="s">
        <v>850</v>
      </c>
      <c r="Q65" s="40"/>
      <c r="R65" s="40"/>
      <c r="S65" s="40" t="s">
        <v>20</v>
      </c>
      <c r="T65" s="40"/>
      <c r="U65" s="40">
        <v>0</v>
      </c>
      <c r="V65" s="40">
        <v>0</v>
      </c>
      <c r="W65" s="40" t="s">
        <v>21</v>
      </c>
      <c r="X65" s="40"/>
      <c r="Y65" s="40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</row>
    <row r="66" spans="1:776" s="28" customFormat="1" outlineLevel="2">
      <c r="A66" s="78">
        <v>6</v>
      </c>
      <c r="B66" s="79">
        <v>0.05</v>
      </c>
      <c r="C66" s="80" t="s">
        <v>1134</v>
      </c>
      <c r="D66" s="80"/>
      <c r="E66" s="80" t="s">
        <v>39</v>
      </c>
      <c r="F66" s="72">
        <v>84.759999999999991</v>
      </c>
      <c r="G66"/>
      <c r="H66" t="s">
        <v>992</v>
      </c>
      <c r="I66">
        <v>11</v>
      </c>
      <c r="J66"/>
      <c r="K66">
        <v>3740</v>
      </c>
      <c r="L66" t="s">
        <v>993</v>
      </c>
      <c r="M66" t="s">
        <v>19</v>
      </c>
      <c r="N66" t="s">
        <v>994</v>
      </c>
      <c r="O66" t="s">
        <v>22</v>
      </c>
      <c r="P66" t="s">
        <v>852</v>
      </c>
      <c r="Q66"/>
      <c r="R66"/>
      <c r="S66" t="s">
        <v>20</v>
      </c>
      <c r="T66"/>
      <c r="U66">
        <v>0</v>
      </c>
      <c r="V66">
        <v>0</v>
      </c>
      <c r="W66" t="s">
        <v>21</v>
      </c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</row>
    <row r="67" spans="1:776" outlineLevel="2">
      <c r="A67" s="54">
        <v>6</v>
      </c>
      <c r="B67" s="59">
        <v>0.05</v>
      </c>
      <c r="C67" s="55" t="s">
        <v>1134</v>
      </c>
      <c r="D67" s="55"/>
      <c r="E67" s="55" t="s">
        <v>40</v>
      </c>
      <c r="F67" s="58">
        <v>1000</v>
      </c>
      <c r="G67" s="40"/>
      <c r="H67" s="40" t="s">
        <v>988</v>
      </c>
      <c r="I67" s="40">
        <v>1609</v>
      </c>
      <c r="J67" s="40"/>
      <c r="K67" s="40" t="s">
        <v>118</v>
      </c>
      <c r="L67" s="40" t="s">
        <v>995</v>
      </c>
      <c r="M67" s="40" t="s">
        <v>887</v>
      </c>
      <c r="N67" s="40"/>
      <c r="O67" s="40"/>
      <c r="P67" s="40" t="s">
        <v>850</v>
      </c>
      <c r="Q67" s="40"/>
      <c r="R67" s="40"/>
      <c r="S67" s="40" t="s">
        <v>20</v>
      </c>
      <c r="T67" s="40"/>
      <c r="U67" s="40">
        <v>0</v>
      </c>
      <c r="V67" s="40">
        <v>0</v>
      </c>
      <c r="W67" s="40" t="s">
        <v>21</v>
      </c>
      <c r="X67" s="40"/>
      <c r="Y67" s="40"/>
    </row>
    <row r="68" spans="1:776" outlineLevel="2">
      <c r="A68" s="54">
        <v>6</v>
      </c>
      <c r="B68" s="59">
        <v>0.05</v>
      </c>
      <c r="C68" s="55" t="s">
        <v>1134</v>
      </c>
      <c r="D68" s="55"/>
      <c r="E68" s="55" t="s">
        <v>82</v>
      </c>
      <c r="F68" s="58">
        <v>7022.14</v>
      </c>
      <c r="G68" s="40"/>
      <c r="H68" s="40" t="s">
        <v>990</v>
      </c>
      <c r="I68" s="40" t="s">
        <v>989</v>
      </c>
      <c r="J68" s="40"/>
      <c r="K68" s="40">
        <v>1831</v>
      </c>
      <c r="L68" s="40" t="s">
        <v>115</v>
      </c>
      <c r="M68" s="40" t="s">
        <v>19</v>
      </c>
      <c r="N68" s="40" t="s">
        <v>1114</v>
      </c>
      <c r="O68" s="40" t="s">
        <v>23</v>
      </c>
      <c r="P68" s="40" t="s">
        <v>850</v>
      </c>
      <c r="Q68" s="40"/>
      <c r="R68" s="40"/>
      <c r="S68" s="40" t="s">
        <v>20</v>
      </c>
      <c r="T68" s="40"/>
      <c r="U68" s="40">
        <v>0</v>
      </c>
      <c r="V68" s="40">
        <v>0</v>
      </c>
      <c r="W68" s="40" t="s">
        <v>21</v>
      </c>
      <c r="X68" s="40"/>
      <c r="Y68" s="40"/>
    </row>
    <row r="69" spans="1:776" outlineLevel="2">
      <c r="A69" s="54">
        <v>6</v>
      </c>
      <c r="B69" s="60">
        <v>0.05</v>
      </c>
      <c r="C69" s="55" t="s">
        <v>1134</v>
      </c>
      <c r="D69" s="55" t="s">
        <v>1034</v>
      </c>
      <c r="E69" s="55" t="s">
        <v>26</v>
      </c>
      <c r="F69" s="58">
        <v>550418.55000000005</v>
      </c>
      <c r="G69" s="40"/>
      <c r="H69" s="40" t="s">
        <v>997</v>
      </c>
      <c r="I69" s="40">
        <v>8</v>
      </c>
      <c r="J69" s="40"/>
      <c r="K69" s="40">
        <v>5000</v>
      </c>
      <c r="L69" s="40" t="s">
        <v>996</v>
      </c>
      <c r="M69" s="40" t="s">
        <v>19</v>
      </c>
      <c r="N69" s="40" t="s">
        <v>1115</v>
      </c>
      <c r="O69" s="40" t="s">
        <v>1116</v>
      </c>
      <c r="P69" s="40" t="s">
        <v>1026</v>
      </c>
      <c r="Q69" s="40"/>
      <c r="R69" s="40"/>
      <c r="S69" s="40" t="s">
        <v>20</v>
      </c>
      <c r="T69" s="40"/>
      <c r="U69" s="39">
        <v>48085.1</v>
      </c>
      <c r="V69" s="40">
        <v>0</v>
      </c>
      <c r="W69" s="40" t="s">
        <v>21</v>
      </c>
      <c r="X69" s="40"/>
      <c r="Y69" s="40"/>
    </row>
    <row r="70" spans="1:776" outlineLevel="2">
      <c r="A70" s="54">
        <v>6</v>
      </c>
      <c r="B70" s="60">
        <v>0.05</v>
      </c>
      <c r="C70" s="55" t="s">
        <v>1134</v>
      </c>
      <c r="D70" s="55" t="s">
        <v>1034</v>
      </c>
      <c r="E70" s="55" t="s">
        <v>24</v>
      </c>
      <c r="F70" s="58">
        <v>135</v>
      </c>
      <c r="G70" s="40"/>
      <c r="H70" s="40" t="s">
        <v>998</v>
      </c>
      <c r="I70" s="40">
        <v>133</v>
      </c>
      <c r="J70" s="40"/>
      <c r="K70" s="40">
        <v>5100</v>
      </c>
      <c r="L70" s="40" t="s">
        <v>996</v>
      </c>
      <c r="M70" s="40" t="s">
        <v>19</v>
      </c>
      <c r="N70" s="40" t="s">
        <v>1117</v>
      </c>
      <c r="O70" s="40" t="s">
        <v>1118</v>
      </c>
      <c r="P70" s="40" t="s">
        <v>1027</v>
      </c>
      <c r="Q70" s="40"/>
      <c r="R70" s="40"/>
      <c r="S70" s="40" t="s">
        <v>20</v>
      </c>
      <c r="T70" s="40"/>
      <c r="U70" s="40">
        <v>0</v>
      </c>
      <c r="V70" s="40">
        <v>0</v>
      </c>
      <c r="W70" s="40" t="s">
        <v>21</v>
      </c>
      <c r="X70" s="40"/>
      <c r="Y70" s="40"/>
    </row>
    <row r="71" spans="1:776" outlineLevel="2">
      <c r="A71" s="54">
        <v>6</v>
      </c>
      <c r="B71" s="59">
        <v>0.05</v>
      </c>
      <c r="C71" s="55" t="s">
        <v>1134</v>
      </c>
      <c r="D71" s="55"/>
      <c r="E71" s="63" t="s">
        <v>827</v>
      </c>
      <c r="F71" s="58">
        <v>1545</v>
      </c>
      <c r="G71" s="40"/>
      <c r="H71" s="40" t="s">
        <v>1000</v>
      </c>
      <c r="I71" s="40" t="s">
        <v>1001</v>
      </c>
      <c r="J71" s="40"/>
      <c r="K71" s="40">
        <v>1410</v>
      </c>
      <c r="L71" s="40" t="s">
        <v>124</v>
      </c>
      <c r="M71" s="40" t="s">
        <v>19</v>
      </c>
      <c r="N71" s="40" t="s">
        <v>1119</v>
      </c>
      <c r="O71" s="40" t="s">
        <v>23</v>
      </c>
      <c r="P71" s="40" t="s">
        <v>850</v>
      </c>
      <c r="Q71" s="40"/>
      <c r="R71" s="40"/>
      <c r="S71" s="40" t="s">
        <v>20</v>
      </c>
      <c r="T71" s="40"/>
      <c r="U71" s="40">
        <v>0</v>
      </c>
      <c r="V71" s="40">
        <v>0</v>
      </c>
      <c r="W71" s="40" t="s">
        <v>21</v>
      </c>
      <c r="X71" s="40"/>
      <c r="Y71" s="40"/>
    </row>
    <row r="72" spans="1:776" outlineLevel="2">
      <c r="A72" s="54">
        <v>6</v>
      </c>
      <c r="B72" s="59">
        <v>0.05</v>
      </c>
      <c r="C72" s="55" t="s">
        <v>1134</v>
      </c>
      <c r="D72" s="55"/>
      <c r="E72" s="63" t="s">
        <v>83</v>
      </c>
      <c r="F72" s="58">
        <v>4280</v>
      </c>
      <c r="G72" s="40"/>
      <c r="H72" s="40" t="s">
        <v>1006</v>
      </c>
      <c r="I72" s="40">
        <v>5</v>
      </c>
      <c r="J72" s="40"/>
      <c r="K72" s="40">
        <v>69493</v>
      </c>
      <c r="L72" s="40" t="s">
        <v>999</v>
      </c>
      <c r="M72" s="40" t="s">
        <v>880</v>
      </c>
      <c r="N72" s="40" t="s">
        <v>1121</v>
      </c>
      <c r="O72" s="40" t="s">
        <v>1086</v>
      </c>
      <c r="P72" s="40" t="s">
        <v>850</v>
      </c>
      <c r="Q72" s="40"/>
      <c r="R72" s="40"/>
      <c r="S72" s="40" t="s">
        <v>20</v>
      </c>
      <c r="T72" s="40"/>
      <c r="U72" s="40">
        <v>0</v>
      </c>
      <c r="V72" s="40">
        <v>0</v>
      </c>
      <c r="W72" s="40" t="s">
        <v>21</v>
      </c>
      <c r="X72" s="40"/>
      <c r="Y72" s="40"/>
    </row>
    <row r="73" spans="1:776" outlineLevel="2">
      <c r="A73" s="54">
        <v>6</v>
      </c>
      <c r="B73" s="59">
        <v>0.05</v>
      </c>
      <c r="C73" s="55" t="s">
        <v>1134</v>
      </c>
      <c r="D73" s="55"/>
      <c r="E73" s="63" t="s">
        <v>1165</v>
      </c>
      <c r="F73" s="58">
        <v>81.48</v>
      </c>
      <c r="G73" s="40"/>
      <c r="H73" s="40" t="s">
        <v>1166</v>
      </c>
      <c r="I73" s="40">
        <v>19</v>
      </c>
      <c r="J73" s="40"/>
      <c r="K73" s="40">
        <v>2340</v>
      </c>
      <c r="L73" s="40" t="s">
        <v>1167</v>
      </c>
      <c r="M73" s="40" t="s">
        <v>19</v>
      </c>
      <c r="N73" s="40" t="s">
        <v>1168</v>
      </c>
      <c r="O73" s="40" t="s">
        <v>23</v>
      </c>
      <c r="P73" s="40" t="s">
        <v>850</v>
      </c>
      <c r="Q73" s="40"/>
      <c r="R73" s="40"/>
      <c r="S73" s="40" t="s">
        <v>20</v>
      </c>
      <c r="T73" s="40"/>
      <c r="U73">
        <v>0</v>
      </c>
      <c r="V73">
        <v>0</v>
      </c>
      <c r="W73" t="s">
        <v>21</v>
      </c>
      <c r="X73" s="40"/>
      <c r="Y73" s="40"/>
    </row>
    <row r="74" spans="1:776" outlineLevel="2">
      <c r="A74" s="54">
        <v>6</v>
      </c>
      <c r="B74" s="59">
        <v>0.05</v>
      </c>
      <c r="C74" s="55" t="s">
        <v>1134</v>
      </c>
      <c r="D74" s="55"/>
      <c r="E74" s="63" t="s">
        <v>84</v>
      </c>
      <c r="F74" s="58">
        <v>6981.33</v>
      </c>
      <c r="G74" s="40"/>
      <c r="H74" s="40" t="s">
        <v>1003</v>
      </c>
      <c r="I74" s="40">
        <v>5</v>
      </c>
      <c r="J74" s="40"/>
      <c r="K74" s="40">
        <v>7850</v>
      </c>
      <c r="L74" s="40" t="s">
        <v>1004</v>
      </c>
      <c r="M74" s="40" t="s">
        <v>19</v>
      </c>
      <c r="N74" s="40" t="s">
        <v>1122</v>
      </c>
      <c r="O74" s="40" t="s">
        <v>23</v>
      </c>
      <c r="P74" s="40" t="s">
        <v>1021</v>
      </c>
      <c r="Q74" s="40"/>
      <c r="R74" s="40"/>
      <c r="S74" s="40" t="s">
        <v>20</v>
      </c>
      <c r="T74" s="40"/>
      <c r="U74" s="40">
        <v>0</v>
      </c>
      <c r="V74" s="40">
        <v>0</v>
      </c>
      <c r="W74" s="40" t="s">
        <v>21</v>
      </c>
      <c r="X74" s="40"/>
      <c r="Y74" s="40"/>
    </row>
    <row r="75" spans="1:776" outlineLevel="2">
      <c r="A75" s="64">
        <v>6</v>
      </c>
      <c r="B75" s="60">
        <v>0.05</v>
      </c>
      <c r="C75" s="61" t="s">
        <v>1134</v>
      </c>
      <c r="D75" s="61"/>
      <c r="E75" s="61" t="s">
        <v>41</v>
      </c>
      <c r="F75" s="58">
        <v>48.1</v>
      </c>
      <c r="H75" t="s">
        <v>1000</v>
      </c>
      <c r="I75">
        <v>400</v>
      </c>
      <c r="K75">
        <v>6210</v>
      </c>
      <c r="L75" t="s">
        <v>1005</v>
      </c>
      <c r="M75" t="s">
        <v>19</v>
      </c>
      <c r="N75" t="s">
        <v>1123</v>
      </c>
      <c r="O75" t="s">
        <v>862</v>
      </c>
      <c r="P75" t="s">
        <v>1017</v>
      </c>
      <c r="S75" t="s">
        <v>20</v>
      </c>
      <c r="U75">
        <v>0</v>
      </c>
      <c r="V75">
        <v>0</v>
      </c>
      <c r="W75" t="s">
        <v>21</v>
      </c>
    </row>
    <row r="76" spans="1:776" outlineLevel="2">
      <c r="A76" s="54">
        <v>6</v>
      </c>
      <c r="B76" s="59">
        <v>0.05</v>
      </c>
      <c r="C76" s="55" t="s">
        <v>1134</v>
      </c>
      <c r="D76" s="55"/>
      <c r="E76" s="63" t="s">
        <v>157</v>
      </c>
      <c r="F76" s="58">
        <v>237.81</v>
      </c>
      <c r="G76" s="40"/>
      <c r="H76" s="40" t="s">
        <v>1157</v>
      </c>
      <c r="I76" s="40">
        <v>11</v>
      </c>
      <c r="J76" s="40"/>
      <c r="K76" s="40">
        <v>1435</v>
      </c>
      <c r="L76" s="40" t="s">
        <v>1158</v>
      </c>
      <c r="M76" s="40" t="s">
        <v>19</v>
      </c>
      <c r="N76" s="40" t="s">
        <v>1159</v>
      </c>
      <c r="O76" s="40" t="s">
        <v>23</v>
      </c>
      <c r="P76" s="40" t="s">
        <v>1021</v>
      </c>
      <c r="Q76" s="40"/>
      <c r="R76" s="40"/>
      <c r="S76" s="40" t="s">
        <v>20</v>
      </c>
      <c r="T76" s="40"/>
      <c r="U76">
        <v>0</v>
      </c>
      <c r="V76">
        <v>0</v>
      </c>
      <c r="W76" t="s">
        <v>21</v>
      </c>
      <c r="X76" s="40"/>
      <c r="Y76" s="40"/>
    </row>
    <row r="77" spans="1:776" outlineLevel="2">
      <c r="A77" s="54">
        <v>6</v>
      </c>
      <c r="B77" s="59">
        <v>0.05</v>
      </c>
      <c r="C77" s="55" t="s">
        <v>1134</v>
      </c>
      <c r="D77" s="55"/>
      <c r="E77" s="63" t="s">
        <v>1160</v>
      </c>
      <c r="F77" s="58">
        <v>6874.6</v>
      </c>
      <c r="G77" s="40"/>
      <c r="H77" s="40" t="s">
        <v>1161</v>
      </c>
      <c r="I77" s="40">
        <v>1</v>
      </c>
      <c r="J77" s="40"/>
      <c r="K77" s="40">
        <v>3001</v>
      </c>
      <c r="L77" s="40" t="s">
        <v>1162</v>
      </c>
      <c r="M77" s="40" t="s">
        <v>19</v>
      </c>
      <c r="N77" s="40" t="s">
        <v>1163</v>
      </c>
      <c r="O77" s="40" t="s">
        <v>1164</v>
      </c>
      <c r="P77" s="40" t="s">
        <v>850</v>
      </c>
      <c r="Q77" s="40"/>
      <c r="R77" s="40"/>
      <c r="S77" s="40" t="s">
        <v>20</v>
      </c>
      <c r="T77" s="40"/>
      <c r="U77">
        <v>0</v>
      </c>
      <c r="V77">
        <v>0</v>
      </c>
      <c r="W77" t="s">
        <v>21</v>
      </c>
      <c r="X77" s="40"/>
      <c r="Y77" s="40"/>
    </row>
    <row r="78" spans="1:776" outlineLevel="2">
      <c r="A78" s="64">
        <v>6</v>
      </c>
      <c r="B78" s="60">
        <v>0.05</v>
      </c>
      <c r="C78" s="61" t="s">
        <v>1134</v>
      </c>
      <c r="D78" s="61"/>
      <c r="E78" s="61" t="s">
        <v>94</v>
      </c>
      <c r="F78" s="58">
        <v>414.18</v>
      </c>
      <c r="H78" t="s">
        <v>1008</v>
      </c>
      <c r="I78" s="49" t="s">
        <v>1007</v>
      </c>
      <c r="K78">
        <v>1000</v>
      </c>
      <c r="L78" t="s">
        <v>113</v>
      </c>
      <c r="M78" t="s">
        <v>19</v>
      </c>
      <c r="N78" t="s">
        <v>1124</v>
      </c>
      <c r="O78" t="s">
        <v>23</v>
      </c>
      <c r="P78" t="s">
        <v>852</v>
      </c>
      <c r="S78" t="s">
        <v>20</v>
      </c>
      <c r="U78">
        <v>0</v>
      </c>
      <c r="V78">
        <v>0</v>
      </c>
      <c r="W78" t="s">
        <v>21</v>
      </c>
    </row>
    <row r="79" spans="1:776" outlineLevel="2">
      <c r="A79" s="54">
        <v>6</v>
      </c>
      <c r="B79" s="59">
        <v>0.05</v>
      </c>
      <c r="C79" s="55" t="s">
        <v>1134</v>
      </c>
      <c r="D79" s="61"/>
      <c r="E79" s="61" t="s">
        <v>1154</v>
      </c>
      <c r="F79" s="58">
        <v>8409.5</v>
      </c>
      <c r="H79" s="40" t="s">
        <v>1155</v>
      </c>
      <c r="I79" s="49">
        <v>50</v>
      </c>
      <c r="K79" s="40">
        <v>1050</v>
      </c>
      <c r="L79" s="40" t="s">
        <v>113</v>
      </c>
      <c r="M79" s="40" t="s">
        <v>19</v>
      </c>
      <c r="N79" s="40" t="s">
        <v>1156</v>
      </c>
      <c r="P79" s="40" t="s">
        <v>850</v>
      </c>
      <c r="S79" s="40" t="s">
        <v>20</v>
      </c>
      <c r="U79">
        <v>0</v>
      </c>
      <c r="V79">
        <v>0</v>
      </c>
      <c r="W79" t="s">
        <v>21</v>
      </c>
    </row>
    <row r="80" spans="1:776" outlineLevel="2">
      <c r="A80" s="54">
        <v>6</v>
      </c>
      <c r="B80" s="59">
        <v>0.05</v>
      </c>
      <c r="C80" s="55" t="s">
        <v>1134</v>
      </c>
      <c r="D80" s="55"/>
      <c r="E80" s="63" t="s">
        <v>836</v>
      </c>
      <c r="F80" s="58">
        <v>1850</v>
      </c>
      <c r="G80" s="40"/>
      <c r="H80" s="40" t="s">
        <v>1012</v>
      </c>
      <c r="I80" s="40">
        <v>1010</v>
      </c>
      <c r="J80" s="40"/>
      <c r="K80" s="42" t="s">
        <v>1011</v>
      </c>
      <c r="L80" s="40" t="s">
        <v>957</v>
      </c>
      <c r="M80" s="40" t="s">
        <v>887</v>
      </c>
      <c r="N80" s="40"/>
      <c r="O80" s="40" t="s">
        <v>1125</v>
      </c>
      <c r="P80" s="40" t="s">
        <v>1017</v>
      </c>
      <c r="Q80" s="40"/>
      <c r="R80" s="40"/>
      <c r="S80" s="40" t="s">
        <v>223</v>
      </c>
      <c r="T80" s="40"/>
      <c r="U80" s="40">
        <v>0</v>
      </c>
      <c r="V80" s="40">
        <v>0</v>
      </c>
      <c r="W80" s="40" t="s">
        <v>21</v>
      </c>
      <c r="X80" s="40"/>
      <c r="Y80" s="40"/>
    </row>
    <row r="81" spans="1:776" outlineLevel="2">
      <c r="A81" s="54">
        <v>6</v>
      </c>
      <c r="B81" s="59">
        <v>0.05</v>
      </c>
      <c r="C81" s="55" t="s">
        <v>1134</v>
      </c>
      <c r="D81" s="55"/>
      <c r="E81" s="63" t="s">
        <v>802</v>
      </c>
      <c r="F81" s="58">
        <v>168.75</v>
      </c>
      <c r="G81" s="40"/>
      <c r="H81" s="40" t="s">
        <v>1013</v>
      </c>
      <c r="I81" s="40">
        <v>63</v>
      </c>
      <c r="J81" s="40"/>
      <c r="K81" s="40">
        <v>600073</v>
      </c>
      <c r="L81" s="40" t="s">
        <v>1014</v>
      </c>
      <c r="M81" s="40" t="s">
        <v>881</v>
      </c>
      <c r="N81" s="40"/>
      <c r="O81" s="40" t="s">
        <v>1127</v>
      </c>
      <c r="P81" s="40" t="s">
        <v>1017</v>
      </c>
      <c r="Q81" s="40"/>
      <c r="R81" s="40"/>
      <c r="S81" s="40" t="s">
        <v>223</v>
      </c>
      <c r="T81" s="40"/>
      <c r="U81" s="40">
        <v>0</v>
      </c>
      <c r="V81" s="40">
        <v>0</v>
      </c>
      <c r="W81" s="40" t="s">
        <v>21</v>
      </c>
      <c r="X81" s="40"/>
      <c r="Y81" s="40"/>
    </row>
    <row r="82" spans="1:776" outlineLevel="2">
      <c r="A82" s="54">
        <v>6</v>
      </c>
      <c r="B82" s="59">
        <v>0.05</v>
      </c>
      <c r="C82" s="55" t="s">
        <v>1134</v>
      </c>
      <c r="D82" s="55"/>
      <c r="E82" s="63" t="s">
        <v>85</v>
      </c>
      <c r="F82" s="58">
        <v>3453.3</v>
      </c>
      <c r="G82" s="40"/>
      <c r="H82" s="40" t="s">
        <v>1015</v>
      </c>
      <c r="I82" s="40">
        <v>464</v>
      </c>
      <c r="J82" s="40"/>
      <c r="K82" s="40">
        <v>3001</v>
      </c>
      <c r="L82" s="40" t="s">
        <v>132</v>
      </c>
      <c r="M82" s="40" t="s">
        <v>19</v>
      </c>
      <c r="N82" s="40" t="s">
        <v>1128</v>
      </c>
      <c r="O82" s="40" t="s">
        <v>862</v>
      </c>
      <c r="P82" s="40" t="s">
        <v>850</v>
      </c>
      <c r="Q82" s="40"/>
      <c r="R82" s="40"/>
      <c r="S82" s="40" t="s">
        <v>20</v>
      </c>
      <c r="T82" s="40"/>
      <c r="U82" s="40">
        <v>0</v>
      </c>
      <c r="V82" s="40">
        <v>0</v>
      </c>
      <c r="W82" s="40" t="s">
        <v>21</v>
      </c>
      <c r="X82" s="40"/>
      <c r="Y82" s="40"/>
    </row>
    <row r="83" spans="1:776" s="35" customFormat="1" ht="15" outlineLevel="2" thickBot="1">
      <c r="A83" s="81">
        <v>6</v>
      </c>
      <c r="B83" s="82">
        <v>0.05</v>
      </c>
      <c r="C83" s="68" t="s">
        <v>1134</v>
      </c>
      <c r="D83" s="68"/>
      <c r="E83" s="83" t="s">
        <v>61</v>
      </c>
      <c r="F83" s="76">
        <v>9283.58</v>
      </c>
      <c r="G83"/>
      <c r="H83" t="s">
        <v>1016</v>
      </c>
      <c r="I83">
        <v>3</v>
      </c>
      <c r="J83"/>
      <c r="K83">
        <v>5100</v>
      </c>
      <c r="L83" t="s">
        <v>123</v>
      </c>
      <c r="M83" t="s">
        <v>19</v>
      </c>
      <c r="N83" t="s">
        <v>1129</v>
      </c>
      <c r="O83" t="s">
        <v>23</v>
      </c>
      <c r="P83" t="s">
        <v>1021</v>
      </c>
      <c r="Q83"/>
      <c r="R83"/>
      <c r="S83" t="s">
        <v>20</v>
      </c>
      <c r="T83"/>
      <c r="U83">
        <v>0</v>
      </c>
      <c r="V83">
        <v>0</v>
      </c>
      <c r="W83" t="s">
        <v>21</v>
      </c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</row>
    <row r="84" spans="1:776" s="35" customFormat="1" ht="15" outlineLevel="1">
      <c r="A84" s="65" t="s">
        <v>1184</v>
      </c>
      <c r="B84" s="60"/>
      <c r="C84" s="55" t="s">
        <v>1134</v>
      </c>
      <c r="D84" s="61"/>
      <c r="E84" s="62"/>
      <c r="F84" s="58">
        <f>SUBTOTAL(9,F15:F83)</f>
        <v>2750655.64</v>
      </c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>
        <f>SUBTOTAL(9,ACV15:ACV83)</f>
        <v>0</v>
      </c>
    </row>
    <row r="85" spans="1:776" s="33" customFormat="1" outlineLevel="2">
      <c r="A85" s="54">
        <v>7</v>
      </c>
      <c r="B85" s="59">
        <v>0.9</v>
      </c>
      <c r="C85" s="61" t="s">
        <v>1036</v>
      </c>
      <c r="D85" s="61"/>
      <c r="E85" s="61" t="s">
        <v>49</v>
      </c>
      <c r="F85" s="58">
        <v>6027.01</v>
      </c>
      <c r="G85" s="40"/>
      <c r="H85" s="40" t="s">
        <v>922</v>
      </c>
      <c r="I85" s="40">
        <v>1</v>
      </c>
      <c r="J85" s="40"/>
      <c r="K85" s="40">
        <v>1210</v>
      </c>
      <c r="L85" s="40" t="s">
        <v>113</v>
      </c>
      <c r="M85" s="40" t="s">
        <v>19</v>
      </c>
      <c r="N85" s="40" t="s">
        <v>1073</v>
      </c>
      <c r="O85" s="40" t="s">
        <v>23</v>
      </c>
      <c r="P85" s="40" t="s">
        <v>1020</v>
      </c>
      <c r="Q85" s="40"/>
      <c r="R85" s="40"/>
      <c r="S85" s="40" t="s">
        <v>20</v>
      </c>
      <c r="T85" s="40"/>
      <c r="U85" s="40">
        <v>0</v>
      </c>
      <c r="V85" s="40">
        <v>0</v>
      </c>
      <c r="W85" s="40" t="s">
        <v>21</v>
      </c>
      <c r="X85" s="40"/>
      <c r="Y85" s="40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</row>
    <row r="86" spans="1:776" s="37" customFormat="1" outlineLevel="2">
      <c r="A86" s="54">
        <v>7</v>
      </c>
      <c r="B86" s="59">
        <v>0.9</v>
      </c>
      <c r="C86" s="61" t="s">
        <v>1036</v>
      </c>
      <c r="D86" s="61"/>
      <c r="E86" s="61" t="s">
        <v>51</v>
      </c>
      <c r="F86" s="58">
        <v>59895</v>
      </c>
      <c r="G86" s="40"/>
      <c r="H86" s="40" t="s">
        <v>923</v>
      </c>
      <c r="I86" s="40">
        <v>1</v>
      </c>
      <c r="J86" s="40">
        <v>1</v>
      </c>
      <c r="K86" s="40">
        <v>1000</v>
      </c>
      <c r="L86" s="40" t="s">
        <v>113</v>
      </c>
      <c r="M86" s="40" t="s">
        <v>19</v>
      </c>
      <c r="N86" s="40" t="s">
        <v>1074</v>
      </c>
      <c r="O86" s="40" t="s">
        <v>23</v>
      </c>
      <c r="P86" s="40" t="s">
        <v>1020</v>
      </c>
      <c r="Q86" s="40"/>
      <c r="R86" s="40"/>
      <c r="S86" s="40" t="s">
        <v>20</v>
      </c>
      <c r="T86" s="40"/>
      <c r="U86" s="40">
        <v>0</v>
      </c>
      <c r="V86" s="40">
        <v>0</v>
      </c>
      <c r="W86" s="40" t="s">
        <v>21</v>
      </c>
      <c r="X86" s="40"/>
      <c r="Y86" s="40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</row>
    <row r="87" spans="1:776" s="38" customFormat="1" outlineLevel="2">
      <c r="A87" s="54">
        <v>7</v>
      </c>
      <c r="B87" s="59">
        <v>0.9</v>
      </c>
      <c r="C87" s="61" t="s">
        <v>1036</v>
      </c>
      <c r="D87" s="61"/>
      <c r="E87" s="61" t="s">
        <v>50</v>
      </c>
      <c r="F87" s="58">
        <v>4000</v>
      </c>
      <c r="G87" s="40"/>
      <c r="H87" s="40" t="s">
        <v>923</v>
      </c>
      <c r="I87" s="40">
        <v>1</v>
      </c>
      <c r="J87" s="40">
        <v>1</v>
      </c>
      <c r="K87" s="40">
        <v>1000</v>
      </c>
      <c r="L87" s="40" t="s">
        <v>113</v>
      </c>
      <c r="M87" s="40" t="s">
        <v>19</v>
      </c>
      <c r="N87" s="40" t="s">
        <v>1075</v>
      </c>
      <c r="O87" s="40" t="s">
        <v>862</v>
      </c>
      <c r="P87" s="40" t="s">
        <v>1020</v>
      </c>
      <c r="Q87" s="40"/>
      <c r="R87" s="40"/>
      <c r="S87" s="40" t="s">
        <v>20</v>
      </c>
      <c r="T87" s="40"/>
      <c r="U87" s="40">
        <v>0</v>
      </c>
      <c r="V87" s="40">
        <v>0</v>
      </c>
      <c r="W87" s="40" t="s">
        <v>21</v>
      </c>
      <c r="X87" s="40"/>
      <c r="Y87" s="40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</row>
    <row r="88" spans="1:776" s="34" customFormat="1" outlineLevel="2">
      <c r="A88" s="54">
        <v>7</v>
      </c>
      <c r="B88" s="59">
        <v>0.9</v>
      </c>
      <c r="C88" s="61" t="s">
        <v>1036</v>
      </c>
      <c r="D88" s="61"/>
      <c r="E88" s="61" t="s">
        <v>52</v>
      </c>
      <c r="F88" s="58">
        <f>16404+721*2</f>
        <v>17846</v>
      </c>
      <c r="G88" s="40"/>
      <c r="H88" s="40" t="s">
        <v>105</v>
      </c>
      <c r="I88" s="40"/>
      <c r="J88" s="40"/>
      <c r="K88" s="40">
        <v>1000</v>
      </c>
      <c r="L88" s="40" t="s">
        <v>113</v>
      </c>
      <c r="M88" s="40" t="s">
        <v>19</v>
      </c>
      <c r="N88" s="40" t="s">
        <v>1079</v>
      </c>
      <c r="O88" s="40" t="s">
        <v>1076</v>
      </c>
      <c r="P88" s="40" t="s">
        <v>1020</v>
      </c>
      <c r="Q88" s="40"/>
      <c r="R88" s="40"/>
      <c r="S88" s="40" t="s">
        <v>20</v>
      </c>
      <c r="T88" s="40"/>
      <c r="U88" s="40">
        <v>0</v>
      </c>
      <c r="V88" s="40">
        <v>0</v>
      </c>
      <c r="W88" s="40" t="s">
        <v>21</v>
      </c>
      <c r="X88" s="40"/>
      <c r="Y88" s="40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</row>
    <row r="89" spans="1:776" s="34" customFormat="1" outlineLevel="2">
      <c r="A89" s="54">
        <v>7</v>
      </c>
      <c r="B89" s="59">
        <v>0.9</v>
      </c>
      <c r="C89" s="55" t="s">
        <v>1036</v>
      </c>
      <c r="D89" s="55"/>
      <c r="E89" s="55" t="s">
        <v>56</v>
      </c>
      <c r="F89" s="58">
        <v>0</v>
      </c>
      <c r="G89" s="40"/>
      <c r="H89" s="40" t="s">
        <v>952</v>
      </c>
      <c r="I89" s="40" t="s">
        <v>947</v>
      </c>
      <c r="J89" s="40"/>
      <c r="K89" s="40">
        <v>1000</v>
      </c>
      <c r="L89" s="40" t="s">
        <v>113</v>
      </c>
      <c r="M89" s="40" t="s">
        <v>19</v>
      </c>
      <c r="N89" s="40" t="s">
        <v>1092</v>
      </c>
      <c r="O89" s="40" t="s">
        <v>23</v>
      </c>
      <c r="P89" s="40" t="s">
        <v>1020</v>
      </c>
      <c r="Q89" s="40"/>
      <c r="R89" s="40"/>
      <c r="S89" s="40" t="s">
        <v>20</v>
      </c>
      <c r="T89" s="40"/>
      <c r="U89" s="40">
        <v>0</v>
      </c>
      <c r="V89" s="40">
        <v>0</v>
      </c>
      <c r="W89" s="40" t="s">
        <v>21</v>
      </c>
      <c r="X89" s="40"/>
      <c r="Y89" s="40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</row>
    <row r="90" spans="1:776" s="32" customFormat="1" outlineLevel="2">
      <c r="A90" s="54">
        <v>7</v>
      </c>
      <c r="B90" s="59">
        <v>0.9</v>
      </c>
      <c r="C90" s="55" t="s">
        <v>1036</v>
      </c>
      <c r="D90" s="55"/>
      <c r="E90" s="55" t="s">
        <v>100</v>
      </c>
      <c r="F90" s="58">
        <v>10000</v>
      </c>
      <c r="G90" s="40"/>
      <c r="H90" s="40" t="s">
        <v>982</v>
      </c>
      <c r="I90" s="40">
        <v>15</v>
      </c>
      <c r="J90" s="40"/>
      <c r="K90" s="40">
        <v>1202</v>
      </c>
      <c r="L90" s="40" t="s">
        <v>136</v>
      </c>
      <c r="M90" s="40" t="s">
        <v>857</v>
      </c>
      <c r="N90" s="40" t="s">
        <v>1100</v>
      </c>
      <c r="O90" s="40" t="s">
        <v>1101</v>
      </c>
      <c r="P90" s="40" t="s">
        <v>1023</v>
      </c>
      <c r="Q90" s="40"/>
      <c r="R90" s="40"/>
      <c r="S90" s="40" t="s">
        <v>20</v>
      </c>
      <c r="T90" s="40"/>
      <c r="U90" s="40">
        <v>0</v>
      </c>
      <c r="V90" s="40">
        <v>0</v>
      </c>
      <c r="W90" s="40" t="s">
        <v>21</v>
      </c>
      <c r="X90" s="40"/>
      <c r="Y90" s="4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</row>
    <row r="91" spans="1:776" s="32" customFormat="1" outlineLevel="2">
      <c r="A91" s="54">
        <v>7</v>
      </c>
      <c r="B91" s="59">
        <v>0.9</v>
      </c>
      <c r="C91" s="55" t="s">
        <v>1036</v>
      </c>
      <c r="D91" s="55"/>
      <c r="E91" s="55" t="s">
        <v>58</v>
      </c>
      <c r="F91" s="58">
        <v>82594.009999999995</v>
      </c>
      <c r="G91" s="40"/>
      <c r="H91" s="40" t="s">
        <v>987</v>
      </c>
      <c r="I91" s="40">
        <v>5</v>
      </c>
      <c r="J91" s="40"/>
      <c r="K91" s="40">
        <v>1050</v>
      </c>
      <c r="L91" s="40" t="s">
        <v>113</v>
      </c>
      <c r="M91" s="40" t="s">
        <v>19</v>
      </c>
      <c r="N91" s="40" t="s">
        <v>1108</v>
      </c>
      <c r="O91" s="40" t="s">
        <v>862</v>
      </c>
      <c r="P91" s="40" t="s">
        <v>1020</v>
      </c>
      <c r="Q91" s="40"/>
      <c r="R91" s="40"/>
      <c r="S91" s="40" t="s">
        <v>20</v>
      </c>
      <c r="T91" s="40"/>
      <c r="U91" s="40">
        <v>0</v>
      </c>
      <c r="V91" s="40">
        <v>0</v>
      </c>
      <c r="W91" s="40" t="s">
        <v>21</v>
      </c>
      <c r="X91" s="40"/>
      <c r="Y91" s="40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</row>
    <row r="92" spans="1:776" s="38" customFormat="1" outlineLevel="2">
      <c r="A92" s="54">
        <v>7</v>
      </c>
      <c r="B92" s="59">
        <v>0.9</v>
      </c>
      <c r="C92" s="55" t="s">
        <v>1036</v>
      </c>
      <c r="D92" s="55"/>
      <c r="E92" s="55" t="s">
        <v>99</v>
      </c>
      <c r="F92" s="58">
        <f>6250*3</f>
        <v>18750</v>
      </c>
      <c r="G92" s="40"/>
      <c r="H92" s="40" t="s">
        <v>981</v>
      </c>
      <c r="I92" s="40">
        <v>1</v>
      </c>
      <c r="J92" s="40"/>
      <c r="K92" s="40">
        <v>75004</v>
      </c>
      <c r="L92" s="40" t="s">
        <v>854</v>
      </c>
      <c r="M92" s="40" t="s">
        <v>853</v>
      </c>
      <c r="N92" s="40" t="s">
        <v>1113</v>
      </c>
      <c r="O92" s="40" t="s">
        <v>972</v>
      </c>
      <c r="P92" s="40" t="s">
        <v>1023</v>
      </c>
      <c r="Q92" s="40"/>
      <c r="R92" s="40"/>
      <c r="S92" s="40" t="s">
        <v>20</v>
      </c>
      <c r="T92" s="40"/>
      <c r="U92" s="40">
        <v>0</v>
      </c>
      <c r="V92" s="40">
        <v>0</v>
      </c>
      <c r="W92" s="40" t="s">
        <v>21</v>
      </c>
      <c r="X92" s="40"/>
      <c r="Y92" s="40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</row>
    <row r="93" spans="1:776" s="32" customFormat="1" outlineLevel="2">
      <c r="A93" s="54">
        <v>7</v>
      </c>
      <c r="B93" s="59">
        <v>0.9</v>
      </c>
      <c r="C93" s="55" t="s">
        <v>1036</v>
      </c>
      <c r="D93" s="55"/>
      <c r="E93" s="63" t="s">
        <v>60</v>
      </c>
      <c r="F93" s="58">
        <v>8879.9500000000007</v>
      </c>
      <c r="G93" s="40"/>
      <c r="H93" s="40" t="s">
        <v>1002</v>
      </c>
      <c r="I93" s="40">
        <v>451</v>
      </c>
      <c r="J93" s="40"/>
      <c r="K93" s="40">
        <v>1070</v>
      </c>
      <c r="L93" s="40" t="s">
        <v>113</v>
      </c>
      <c r="M93" s="40" t="s">
        <v>19</v>
      </c>
      <c r="N93" s="40" t="s">
        <v>1120</v>
      </c>
      <c r="O93" s="40" t="s">
        <v>862</v>
      </c>
      <c r="P93" s="40" t="s">
        <v>1020</v>
      </c>
      <c r="Q93" s="40"/>
      <c r="R93" s="40"/>
      <c r="S93" s="40" t="s">
        <v>20</v>
      </c>
      <c r="T93" s="40"/>
      <c r="U93" s="40">
        <v>0</v>
      </c>
      <c r="V93" s="40">
        <v>0</v>
      </c>
      <c r="W93" s="40" t="s">
        <v>21</v>
      </c>
      <c r="X93" s="40"/>
      <c r="Y93" s="40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</row>
    <row r="94" spans="1:776" s="32" customFormat="1" outlineLevel="2">
      <c r="A94" s="54">
        <v>7</v>
      </c>
      <c r="B94" s="59">
        <v>0.9</v>
      </c>
      <c r="C94" s="55" t="s">
        <v>1036</v>
      </c>
      <c r="D94" s="55"/>
      <c r="E94" s="55" t="s">
        <v>46</v>
      </c>
      <c r="F94" s="58">
        <v>-1885.01</v>
      </c>
      <c r="G94" s="40"/>
      <c r="H94" s="40" t="s">
        <v>892</v>
      </c>
      <c r="I94" s="42">
        <v>11</v>
      </c>
      <c r="J94" s="40"/>
      <c r="K94" s="40">
        <v>1000</v>
      </c>
      <c r="L94" s="40" t="s">
        <v>113</v>
      </c>
      <c r="M94" s="40" t="s">
        <v>19</v>
      </c>
      <c r="N94" s="40" t="s">
        <v>1052</v>
      </c>
      <c r="O94" s="40" t="s">
        <v>862</v>
      </c>
      <c r="P94" s="40" t="s">
        <v>1020</v>
      </c>
      <c r="Q94" s="40"/>
      <c r="R94" s="40"/>
      <c r="S94" s="40" t="s">
        <v>20</v>
      </c>
      <c r="T94" s="40"/>
      <c r="U94" s="40">
        <v>0</v>
      </c>
      <c r="V94" s="40">
        <v>0</v>
      </c>
      <c r="W94" s="40" t="s">
        <v>21</v>
      </c>
      <c r="X94" s="40"/>
      <c r="Y94" s="40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</row>
    <row r="95" spans="1:776" s="32" customFormat="1" outlineLevel="2">
      <c r="A95" s="54">
        <v>7</v>
      </c>
      <c r="B95" s="59">
        <v>0.9</v>
      </c>
      <c r="C95" s="55" t="s">
        <v>1036</v>
      </c>
      <c r="D95" s="55"/>
      <c r="E95" s="55" t="s">
        <v>47</v>
      </c>
      <c r="F95" s="58">
        <v>3847.69</v>
      </c>
      <c r="G95" s="40"/>
      <c r="H95" s="40" t="s">
        <v>917</v>
      </c>
      <c r="I95" s="40">
        <v>81</v>
      </c>
      <c r="J95" s="40"/>
      <c r="K95" s="40">
        <v>1050</v>
      </c>
      <c r="L95" s="40" t="s">
        <v>113</v>
      </c>
      <c r="M95" s="40" t="s">
        <v>19</v>
      </c>
      <c r="N95" s="40" t="s">
        <v>1062</v>
      </c>
      <c r="O95" s="40" t="s">
        <v>862</v>
      </c>
      <c r="P95" s="40" t="s">
        <v>1020</v>
      </c>
      <c r="Q95" s="40"/>
      <c r="R95" s="40"/>
      <c r="S95" s="40" t="s">
        <v>20</v>
      </c>
      <c r="T95" s="40"/>
      <c r="U95" s="40">
        <v>0</v>
      </c>
      <c r="V95" s="40">
        <v>0</v>
      </c>
      <c r="W95" s="40" t="s">
        <v>21</v>
      </c>
      <c r="X95" s="40"/>
      <c r="Y95" s="40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</row>
    <row r="96" spans="1:776" s="35" customFormat="1" outlineLevel="2">
      <c r="A96" s="54">
        <v>7</v>
      </c>
      <c r="B96" s="59">
        <v>0.9</v>
      </c>
      <c r="C96" s="55" t="s">
        <v>1036</v>
      </c>
      <c r="D96" s="55"/>
      <c r="E96" s="55" t="s">
        <v>89</v>
      </c>
      <c r="F96" s="58">
        <v>13915</v>
      </c>
      <c r="G96" s="40"/>
      <c r="H96" s="40" t="s">
        <v>907</v>
      </c>
      <c r="I96" s="42" t="s">
        <v>906</v>
      </c>
      <c r="J96" s="40"/>
      <c r="K96" s="40">
        <v>1930</v>
      </c>
      <c r="L96" s="40" t="s">
        <v>119</v>
      </c>
      <c r="M96" s="40" t="s">
        <v>912</v>
      </c>
      <c r="N96" s="40" t="s">
        <v>1064</v>
      </c>
      <c r="O96" s="40" t="s">
        <v>862</v>
      </c>
      <c r="P96" s="40" t="s">
        <v>1020</v>
      </c>
      <c r="Q96" s="40"/>
      <c r="R96" s="40"/>
      <c r="S96" s="40" t="s">
        <v>20</v>
      </c>
      <c r="T96" s="40"/>
      <c r="U96" s="40">
        <v>0</v>
      </c>
      <c r="V96" s="40">
        <v>0</v>
      </c>
      <c r="W96" s="40" t="s">
        <v>21</v>
      </c>
      <c r="X96" s="40"/>
      <c r="Y96" s="40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</row>
    <row r="97" spans="1:776" s="35" customFormat="1" ht="15" outlineLevel="1">
      <c r="A97" s="57" t="s">
        <v>1185</v>
      </c>
      <c r="B97" s="59"/>
      <c r="C97" s="55" t="s">
        <v>1196</v>
      </c>
      <c r="D97" s="55"/>
      <c r="E97" s="55"/>
      <c r="F97" s="58">
        <f>SUBTOTAL(9,F85:F96)</f>
        <v>223869.65</v>
      </c>
      <c r="G97" s="40"/>
      <c r="H97" s="40"/>
      <c r="I97" s="42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>
        <f>SUBTOTAL(9,ACV85:ACV96)</f>
        <v>0</v>
      </c>
    </row>
    <row r="98" spans="1:776" s="35" customFormat="1" outlineLevel="2">
      <c r="A98" s="54">
        <v>8</v>
      </c>
      <c r="B98" s="59">
        <v>0.99</v>
      </c>
      <c r="C98" s="55" t="s">
        <v>1131</v>
      </c>
      <c r="D98" s="55"/>
      <c r="E98" s="55" t="s">
        <v>88</v>
      </c>
      <c r="F98" s="58">
        <v>2294.58</v>
      </c>
      <c r="G98" s="40"/>
      <c r="H98" s="40" t="s">
        <v>866</v>
      </c>
      <c r="I98" s="40">
        <v>53</v>
      </c>
      <c r="J98" s="40"/>
      <c r="K98" s="40">
        <v>1000</v>
      </c>
      <c r="L98" s="40" t="s">
        <v>113</v>
      </c>
      <c r="M98" s="40" t="s">
        <v>19</v>
      </c>
      <c r="N98" s="40" t="s">
        <v>1044</v>
      </c>
      <c r="O98" s="40" t="s">
        <v>23</v>
      </c>
      <c r="P98" s="40" t="s">
        <v>852</v>
      </c>
      <c r="Q98" s="40"/>
      <c r="R98" s="40"/>
      <c r="S98" s="40" t="s">
        <v>20</v>
      </c>
      <c r="T98" s="40"/>
      <c r="U98" s="40">
        <v>0</v>
      </c>
      <c r="V98" s="40">
        <v>0</v>
      </c>
      <c r="W98" s="40" t="s">
        <v>21</v>
      </c>
      <c r="X98" s="40"/>
      <c r="Y98" s="40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</row>
    <row r="99" spans="1:776" s="32" customFormat="1" outlineLevel="2">
      <c r="A99" s="54">
        <v>8</v>
      </c>
      <c r="B99" s="59">
        <v>0.99</v>
      </c>
      <c r="C99" s="55" t="s">
        <v>1131</v>
      </c>
      <c r="D99" s="55"/>
      <c r="E99" s="55" t="s">
        <v>29</v>
      </c>
      <c r="F99" s="58">
        <v>300.02</v>
      </c>
      <c r="G99" s="40"/>
      <c r="H99" s="40" t="s">
        <v>868</v>
      </c>
      <c r="I99" s="40">
        <v>584</v>
      </c>
      <c r="J99" s="40">
        <v>1</v>
      </c>
      <c r="K99" s="40">
        <v>1082</v>
      </c>
      <c r="L99" s="40" t="s">
        <v>113</v>
      </c>
      <c r="M99" s="40" t="s">
        <v>19</v>
      </c>
      <c r="N99" s="40" t="s">
        <v>1046</v>
      </c>
      <c r="O99" s="40" t="s">
        <v>23</v>
      </c>
      <c r="P99" s="40" t="s">
        <v>852</v>
      </c>
      <c r="Q99" s="40"/>
      <c r="R99" s="40"/>
      <c r="S99" s="40" t="s">
        <v>20</v>
      </c>
      <c r="T99" s="40"/>
      <c r="U99" s="40">
        <v>0</v>
      </c>
      <c r="V99" s="40">
        <v>0</v>
      </c>
      <c r="W99" s="40" t="s">
        <v>21</v>
      </c>
      <c r="X99" s="40"/>
      <c r="Y99" s="40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</row>
    <row r="100" spans="1:776" outlineLevel="2">
      <c r="A100" s="54">
        <v>8</v>
      </c>
      <c r="B100" s="59">
        <v>0.99</v>
      </c>
      <c r="C100" s="61" t="s">
        <v>1131</v>
      </c>
      <c r="D100" s="61"/>
      <c r="E100" s="55" t="s">
        <v>91</v>
      </c>
      <c r="F100" s="58">
        <v>0</v>
      </c>
      <c r="G100" s="40"/>
      <c r="H100" s="40" t="s">
        <v>876</v>
      </c>
      <c r="I100" s="40">
        <v>2</v>
      </c>
      <c r="J100" s="40"/>
      <c r="K100" s="40">
        <v>1000</v>
      </c>
      <c r="L100" s="40" t="s">
        <v>113</v>
      </c>
      <c r="M100" s="40" t="s">
        <v>19</v>
      </c>
      <c r="N100" s="40" t="s">
        <v>1085</v>
      </c>
      <c r="O100" s="40" t="s">
        <v>23</v>
      </c>
      <c r="P100" s="40" t="s">
        <v>852</v>
      </c>
      <c r="Q100" s="40"/>
      <c r="R100" s="40"/>
      <c r="S100" s="40" t="s">
        <v>20</v>
      </c>
      <c r="T100" s="40"/>
      <c r="U100" s="40">
        <v>0</v>
      </c>
      <c r="V100" s="40">
        <v>0</v>
      </c>
      <c r="W100" s="40" t="s">
        <v>21</v>
      </c>
      <c r="X100" s="40"/>
      <c r="Y100" s="40"/>
    </row>
    <row r="101" spans="1:776" ht="15" outlineLevel="1">
      <c r="A101" s="57" t="s">
        <v>1186</v>
      </c>
      <c r="B101" s="59"/>
      <c r="C101" s="55" t="s">
        <v>1197</v>
      </c>
      <c r="D101" s="61"/>
      <c r="E101" s="55"/>
      <c r="F101" s="58">
        <f>SUBTOTAL(9,F98:F100)</f>
        <v>2594.6</v>
      </c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ACV101">
        <f>SUBTOTAL(9,ACV98:ACV100)</f>
        <v>0</v>
      </c>
    </row>
    <row r="102" spans="1:776" outlineLevel="2">
      <c r="A102" s="54">
        <v>9</v>
      </c>
      <c r="B102" s="59">
        <v>0.05</v>
      </c>
      <c r="C102" s="55" t="s">
        <v>1130</v>
      </c>
      <c r="D102" s="55"/>
      <c r="E102" s="55" t="s">
        <v>884</v>
      </c>
      <c r="F102" s="58">
        <v>8736.4500000000007</v>
      </c>
      <c r="G102" s="40"/>
      <c r="H102" s="40" t="s">
        <v>885</v>
      </c>
      <c r="I102" s="42">
        <v>10</v>
      </c>
      <c r="J102" s="40"/>
      <c r="K102" s="40">
        <v>20108</v>
      </c>
      <c r="L102" s="40" t="s">
        <v>886</v>
      </c>
      <c r="M102" s="40" t="s">
        <v>887</v>
      </c>
      <c r="N102" s="40"/>
      <c r="O102" s="40"/>
      <c r="P102" s="40" t="s">
        <v>1022</v>
      </c>
      <c r="Q102" s="40"/>
      <c r="R102" s="40"/>
      <c r="S102" s="40" t="s">
        <v>223</v>
      </c>
      <c r="T102" s="40"/>
      <c r="U102" s="40">
        <v>0</v>
      </c>
      <c r="V102" s="40">
        <v>0</v>
      </c>
      <c r="W102" s="40" t="s">
        <v>21</v>
      </c>
      <c r="X102" s="40"/>
      <c r="Y102" s="40"/>
    </row>
    <row r="103" spans="1:776" ht="15" outlineLevel="1">
      <c r="A103" s="57" t="s">
        <v>1187</v>
      </c>
      <c r="B103" s="59"/>
      <c r="C103" s="55" t="s">
        <v>1022</v>
      </c>
      <c r="D103" s="55"/>
      <c r="E103" s="55"/>
      <c r="F103" s="58">
        <f>SUBTOTAL(9,F102:F102)</f>
        <v>8736.4500000000007</v>
      </c>
      <c r="G103" s="40"/>
      <c r="H103" s="40"/>
      <c r="I103" s="42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ACV103">
        <f>SUBTOTAL(9,ACV102:ACV102)</f>
        <v>0</v>
      </c>
    </row>
    <row r="104" spans="1:776" s="32" customFormat="1" outlineLevel="2">
      <c r="A104" s="54">
        <v>10</v>
      </c>
      <c r="B104" s="59">
        <v>0.5</v>
      </c>
      <c r="C104" s="55" t="s">
        <v>1140</v>
      </c>
      <c r="D104" s="55"/>
      <c r="E104" s="55" t="s">
        <v>44</v>
      </c>
      <c r="F104" s="58">
        <v>81825.73</v>
      </c>
      <c r="G104" s="40"/>
      <c r="H104" s="40" t="s">
        <v>1143</v>
      </c>
      <c r="I104" s="42" t="s">
        <v>1144</v>
      </c>
      <c r="J104" s="40"/>
      <c r="K104" s="40">
        <v>1930</v>
      </c>
      <c r="L104" s="40" t="s">
        <v>119</v>
      </c>
      <c r="M104" s="40" t="s">
        <v>19</v>
      </c>
      <c r="N104" s="40" t="s">
        <v>1049</v>
      </c>
      <c r="O104" s="40" t="s">
        <v>862</v>
      </c>
      <c r="P104" s="40" t="s">
        <v>1020</v>
      </c>
      <c r="Q104" s="40"/>
      <c r="R104" s="40"/>
      <c r="S104" s="40" t="s">
        <v>20</v>
      </c>
      <c r="T104" s="40"/>
      <c r="U104" s="40">
        <v>0</v>
      </c>
      <c r="V104" s="40">
        <v>0</v>
      </c>
      <c r="W104" s="40" t="s">
        <v>21</v>
      </c>
      <c r="X104" s="40"/>
      <c r="Y104" s="40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</row>
    <row r="105" spans="1:776" s="34" customFormat="1" outlineLevel="2">
      <c r="A105" s="54">
        <v>10</v>
      </c>
      <c r="B105" s="59">
        <v>0.5</v>
      </c>
      <c r="C105" s="55" t="s">
        <v>1140</v>
      </c>
      <c r="D105" s="55"/>
      <c r="E105" s="55" t="s">
        <v>68</v>
      </c>
      <c r="F105" s="58">
        <v>9600.5300000000007</v>
      </c>
      <c r="G105" s="40"/>
      <c r="H105" s="40" t="s">
        <v>915</v>
      </c>
      <c r="I105" s="40">
        <v>9</v>
      </c>
      <c r="J105" s="40"/>
      <c r="K105" s="40">
        <v>4432</v>
      </c>
      <c r="L105" s="40" t="s">
        <v>128</v>
      </c>
      <c r="M105" s="40" t="s">
        <v>19</v>
      </c>
      <c r="N105" s="40" t="s">
        <v>1061</v>
      </c>
      <c r="O105" s="40" t="s">
        <v>23</v>
      </c>
      <c r="P105" s="40" t="s">
        <v>1021</v>
      </c>
      <c r="Q105" s="40"/>
      <c r="R105" s="40"/>
      <c r="S105" s="40" t="s">
        <v>20</v>
      </c>
      <c r="T105" s="40"/>
      <c r="U105" s="40">
        <v>0</v>
      </c>
      <c r="V105" s="40">
        <v>0</v>
      </c>
      <c r="W105" s="40" t="s">
        <v>21</v>
      </c>
      <c r="X105" s="40"/>
      <c r="Y105" s="40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</row>
    <row r="106" spans="1:776" s="34" customFormat="1" outlineLevel="2">
      <c r="A106" s="54">
        <v>10</v>
      </c>
      <c r="B106" s="59">
        <v>0.5</v>
      </c>
      <c r="C106" s="55" t="s">
        <v>1140</v>
      </c>
      <c r="D106" s="55"/>
      <c r="E106" s="55" t="s">
        <v>35</v>
      </c>
      <c r="F106" s="58">
        <v>-10.4</v>
      </c>
      <c r="G106" s="40"/>
      <c r="H106" s="40" t="s">
        <v>104</v>
      </c>
      <c r="I106" s="40"/>
      <c r="J106" s="40"/>
      <c r="K106" s="40"/>
      <c r="L106" s="40" t="s">
        <v>936</v>
      </c>
      <c r="M106" s="40" t="s">
        <v>937</v>
      </c>
      <c r="N106" s="40" t="s">
        <v>1082</v>
      </c>
      <c r="O106" s="40" t="s">
        <v>1083</v>
      </c>
      <c r="P106" s="40" t="s">
        <v>1017</v>
      </c>
      <c r="Q106" s="40"/>
      <c r="R106" s="40"/>
      <c r="S106" s="40" t="s">
        <v>20</v>
      </c>
      <c r="T106" s="40"/>
      <c r="U106" s="40">
        <v>0</v>
      </c>
      <c r="V106" s="40">
        <v>0</v>
      </c>
      <c r="W106" s="40" t="s">
        <v>21</v>
      </c>
      <c r="X106" s="40"/>
      <c r="Y106" s="40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</row>
    <row r="107" spans="1:776" s="32" customFormat="1" outlineLevel="2">
      <c r="A107" s="54">
        <v>10</v>
      </c>
      <c r="B107" s="59">
        <v>0.5</v>
      </c>
      <c r="C107" s="55" t="s">
        <v>1140</v>
      </c>
      <c r="D107" s="55"/>
      <c r="E107" s="55" t="s">
        <v>92</v>
      </c>
      <c r="F107" s="58">
        <v>2311.54</v>
      </c>
      <c r="G107" s="40"/>
      <c r="H107" s="40" t="s">
        <v>944</v>
      </c>
      <c r="I107" s="40">
        <v>15</v>
      </c>
      <c r="J107" s="40"/>
      <c r="K107" s="40">
        <v>1930</v>
      </c>
      <c r="L107" s="40" t="s">
        <v>119</v>
      </c>
      <c r="M107" s="40" t="s">
        <v>19</v>
      </c>
      <c r="N107" s="40" t="s">
        <v>945</v>
      </c>
      <c r="O107" s="40" t="s">
        <v>968</v>
      </c>
      <c r="P107" s="40" t="s">
        <v>852</v>
      </c>
      <c r="Q107" s="40"/>
      <c r="R107" s="40"/>
      <c r="S107" s="40" t="s">
        <v>20</v>
      </c>
      <c r="T107" s="40"/>
      <c r="U107" s="40">
        <v>0</v>
      </c>
      <c r="V107" s="40">
        <v>0</v>
      </c>
      <c r="W107" s="40" t="s">
        <v>21</v>
      </c>
      <c r="X107" s="40"/>
      <c r="Y107" s="40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</row>
    <row r="108" spans="1:776" s="32" customFormat="1" outlineLevel="2">
      <c r="A108" s="54">
        <v>10</v>
      </c>
      <c r="B108" s="59">
        <v>0.5</v>
      </c>
      <c r="C108" s="55" t="s">
        <v>1140</v>
      </c>
      <c r="D108" s="55"/>
      <c r="E108" s="61" t="s">
        <v>87</v>
      </c>
      <c r="F108" s="58">
        <v>214145.23</v>
      </c>
      <c r="G108" s="40"/>
      <c r="H108" s="40" t="s">
        <v>953</v>
      </c>
      <c r="I108" s="40">
        <v>23</v>
      </c>
      <c r="J108" s="40"/>
      <c r="K108" s="40">
        <v>1000</v>
      </c>
      <c r="L108" s="40" t="s">
        <v>113</v>
      </c>
      <c r="M108" s="40" t="s">
        <v>19</v>
      </c>
      <c r="N108" s="40" t="s">
        <v>1093</v>
      </c>
      <c r="O108" s="40" t="s">
        <v>1094</v>
      </c>
      <c r="P108" s="40" t="s">
        <v>1021</v>
      </c>
      <c r="Q108" s="40"/>
      <c r="R108" s="40"/>
      <c r="S108" s="40" t="s">
        <v>20</v>
      </c>
      <c r="T108" s="40"/>
      <c r="U108" s="40">
        <v>0</v>
      </c>
      <c r="V108" s="40">
        <v>0</v>
      </c>
      <c r="W108" s="40" t="s">
        <v>21</v>
      </c>
      <c r="X108" s="40"/>
      <c r="Y108" s="40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</row>
    <row r="109" spans="1:776" s="34" customFormat="1" outlineLevel="2">
      <c r="A109" s="54">
        <v>10</v>
      </c>
      <c r="B109" s="59">
        <v>0.5</v>
      </c>
      <c r="C109" s="55" t="s">
        <v>1140</v>
      </c>
      <c r="D109" s="55"/>
      <c r="E109" s="55" t="s">
        <v>80</v>
      </c>
      <c r="F109" s="58">
        <v>9.67</v>
      </c>
      <c r="G109" s="40"/>
      <c r="H109" s="40" t="s">
        <v>969</v>
      </c>
      <c r="I109" s="40">
        <v>2</v>
      </c>
      <c r="J109" s="40"/>
      <c r="K109" s="40" t="s">
        <v>971</v>
      </c>
      <c r="L109" s="40" t="s">
        <v>970</v>
      </c>
      <c r="M109" s="40" t="s">
        <v>853</v>
      </c>
      <c r="N109" s="40" t="s">
        <v>973</v>
      </c>
      <c r="O109" s="40" t="s">
        <v>972</v>
      </c>
      <c r="P109" s="40" t="s">
        <v>1020</v>
      </c>
      <c r="Q109" s="40"/>
      <c r="R109" s="40"/>
      <c r="S109" s="40" t="s">
        <v>20</v>
      </c>
      <c r="T109" s="40"/>
      <c r="U109" s="40">
        <v>0</v>
      </c>
      <c r="V109" s="40">
        <v>0</v>
      </c>
      <c r="W109" s="40" t="s">
        <v>21</v>
      </c>
      <c r="X109" s="40"/>
      <c r="Y109" s="40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</row>
    <row r="110" spans="1:776" s="34" customFormat="1" outlineLevel="2">
      <c r="A110" s="54">
        <v>10</v>
      </c>
      <c r="B110" s="59">
        <v>0.5</v>
      </c>
      <c r="C110" s="55" t="s">
        <v>1140</v>
      </c>
      <c r="D110" s="55"/>
      <c r="E110" s="55" t="s">
        <v>1153</v>
      </c>
      <c r="F110" s="58">
        <f>18400+16792.99</f>
        <v>35192.990000000005</v>
      </c>
      <c r="G110"/>
      <c r="H110" s="40" t="s">
        <v>1173</v>
      </c>
      <c r="I110" s="40">
        <v>5</v>
      </c>
      <c r="J110"/>
      <c r="K110" s="40">
        <v>1831</v>
      </c>
      <c r="L110" s="40" t="s">
        <v>115</v>
      </c>
      <c r="M110" s="40" t="s">
        <v>19</v>
      </c>
      <c r="N110" s="40" t="s">
        <v>1174</v>
      </c>
      <c r="O110" s="40" t="s">
        <v>862</v>
      </c>
      <c r="P110" s="40" t="s">
        <v>1020</v>
      </c>
      <c r="Q110"/>
      <c r="R110"/>
      <c r="S110" s="40" t="s">
        <v>20</v>
      </c>
      <c r="T110"/>
      <c r="U110">
        <v>0</v>
      </c>
      <c r="V110">
        <v>0</v>
      </c>
      <c r="W110" t="s">
        <v>21</v>
      </c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</row>
    <row r="111" spans="1:776" s="33" customFormat="1" outlineLevel="2">
      <c r="A111" s="54">
        <v>10</v>
      </c>
      <c r="B111" s="59">
        <v>0.5</v>
      </c>
      <c r="C111" s="55" t="s">
        <v>1140</v>
      </c>
      <c r="D111" s="55"/>
      <c r="E111" s="61" t="s">
        <v>1169</v>
      </c>
      <c r="F111" s="58">
        <v>1134.3800000000001</v>
      </c>
      <c r="G111"/>
      <c r="H111" t="s">
        <v>1170</v>
      </c>
      <c r="I111">
        <v>6</v>
      </c>
      <c r="J111"/>
      <c r="K111">
        <v>1348</v>
      </c>
      <c r="L111" t="s">
        <v>1171</v>
      </c>
      <c r="M111" t="s">
        <v>19</v>
      </c>
      <c r="N111" t="s">
        <v>1172</v>
      </c>
      <c r="O111" t="s">
        <v>862</v>
      </c>
      <c r="P111" t="s">
        <v>850</v>
      </c>
      <c r="Q111"/>
      <c r="R111"/>
      <c r="S111" t="s">
        <v>20</v>
      </c>
      <c r="T111"/>
      <c r="U111">
        <v>0</v>
      </c>
      <c r="V111">
        <v>0</v>
      </c>
      <c r="W111" t="s">
        <v>21</v>
      </c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</row>
    <row r="112" spans="1:776" s="33" customFormat="1" ht="15" outlineLevel="1">
      <c r="A112" s="57" t="s">
        <v>1188</v>
      </c>
      <c r="B112" s="59"/>
      <c r="C112" s="55" t="s">
        <v>1198</v>
      </c>
      <c r="D112" s="55"/>
      <c r="E112" s="61"/>
      <c r="F112" s="58">
        <f>SUBTOTAL(9,F104:F111)</f>
        <v>344209.67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>
        <f>SUBTOTAL(9,ACV104:ACV111)</f>
        <v>0</v>
      </c>
    </row>
    <row r="113" spans="1:776" s="33" customFormat="1" outlineLevel="2">
      <c r="A113" s="54">
        <v>11</v>
      </c>
      <c r="B113" s="59" t="s">
        <v>1142</v>
      </c>
      <c r="C113" s="55" t="s">
        <v>1138</v>
      </c>
      <c r="D113" s="55"/>
      <c r="E113" s="61" t="s">
        <v>95</v>
      </c>
      <c r="F113" s="58">
        <f>10000+5000</f>
        <v>15000</v>
      </c>
      <c r="G113" s="40"/>
      <c r="H113" s="40" t="s">
        <v>893</v>
      </c>
      <c r="I113" s="42">
        <v>16</v>
      </c>
      <c r="J113" s="40"/>
      <c r="K113" s="40">
        <v>67300</v>
      </c>
      <c r="L113" s="40" t="s">
        <v>134</v>
      </c>
      <c r="M113" s="40" t="s">
        <v>19</v>
      </c>
      <c r="N113" s="40" t="s">
        <v>1054</v>
      </c>
      <c r="O113" s="40" t="s">
        <v>972</v>
      </c>
      <c r="P113" s="40" t="s">
        <v>1023</v>
      </c>
      <c r="Q113" s="40"/>
      <c r="R113" s="40"/>
      <c r="S113" s="40" t="s">
        <v>20</v>
      </c>
      <c r="T113" s="40"/>
      <c r="U113" s="40">
        <v>0</v>
      </c>
      <c r="V113" s="40">
        <v>0</v>
      </c>
      <c r="W113" s="40" t="s">
        <v>21</v>
      </c>
      <c r="X113" s="40"/>
      <c r="Y113" s="40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</row>
    <row r="114" spans="1:776" s="32" customFormat="1" outlineLevel="2">
      <c r="A114" s="54">
        <v>11</v>
      </c>
      <c r="B114" s="59" t="str">
        <f>B113</f>
        <v>Warrant</v>
      </c>
      <c r="C114" s="55" t="s">
        <v>1138</v>
      </c>
      <c r="D114" s="55"/>
      <c r="E114" s="61" t="s">
        <v>1035</v>
      </c>
      <c r="F114" s="58">
        <f>9075*3</f>
        <v>27225</v>
      </c>
      <c r="G114" s="40"/>
      <c r="H114" s="40" t="s">
        <v>1145</v>
      </c>
      <c r="I114" s="40">
        <v>25</v>
      </c>
      <c r="J114" s="40"/>
      <c r="K114" s="40">
        <v>1420</v>
      </c>
      <c r="L114" s="40" t="s">
        <v>1146</v>
      </c>
      <c r="M114" s="40" t="s">
        <v>19</v>
      </c>
      <c r="N114" s="40" t="s">
        <v>1147</v>
      </c>
      <c r="O114" s="40" t="s">
        <v>862</v>
      </c>
      <c r="P114" s="40" t="s">
        <v>1023</v>
      </c>
      <c r="Q114" s="40"/>
      <c r="R114" s="40"/>
      <c r="S114" s="40" t="s">
        <v>20</v>
      </c>
      <c r="T114" s="40"/>
      <c r="U114" s="40">
        <v>0</v>
      </c>
      <c r="V114" s="40">
        <v>0</v>
      </c>
      <c r="W114" s="40" t="s">
        <v>21</v>
      </c>
      <c r="X114" s="40"/>
      <c r="Y114" s="40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</row>
    <row r="115" spans="1:776" s="32" customFormat="1" outlineLevel="2">
      <c r="A115" s="54">
        <v>11</v>
      </c>
      <c r="B115" s="59" t="s">
        <v>1142</v>
      </c>
      <c r="C115" s="55" t="s">
        <v>1137</v>
      </c>
      <c r="D115" s="55"/>
      <c r="E115" s="55" t="s">
        <v>96</v>
      </c>
      <c r="F115" s="58">
        <f>12500*3</f>
        <v>37500</v>
      </c>
      <c r="G115" s="40"/>
      <c r="H115" s="40" t="s">
        <v>110</v>
      </c>
      <c r="I115" s="40"/>
      <c r="J115" s="40"/>
      <c r="K115" s="40">
        <v>75006</v>
      </c>
      <c r="L115" s="40" t="s">
        <v>854</v>
      </c>
      <c r="M115" s="40" t="s">
        <v>853</v>
      </c>
      <c r="N115" s="40" t="s">
        <v>1077</v>
      </c>
      <c r="O115" s="40" t="s">
        <v>1078</v>
      </c>
      <c r="P115" s="40" t="s">
        <v>1023</v>
      </c>
      <c r="Q115" s="40"/>
      <c r="R115" s="40"/>
      <c r="S115" s="40" t="s">
        <v>20</v>
      </c>
      <c r="T115" s="40"/>
      <c r="U115" s="40">
        <v>0</v>
      </c>
      <c r="V115" s="40">
        <v>0</v>
      </c>
      <c r="W115" s="40" t="s">
        <v>21</v>
      </c>
      <c r="X115" s="40"/>
      <c r="Y115" s="40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</row>
    <row r="116" spans="1:776" s="34" customFormat="1" outlineLevel="2">
      <c r="A116" s="54">
        <v>11</v>
      </c>
      <c r="B116" s="59" t="str">
        <f>B115</f>
        <v>Warrant</v>
      </c>
      <c r="C116" s="55" t="s">
        <v>1138</v>
      </c>
      <c r="D116" s="55"/>
      <c r="E116" s="61" t="s">
        <v>97</v>
      </c>
      <c r="F116" s="58">
        <f>7562.5*3</f>
        <v>22687.5</v>
      </c>
      <c r="G116" s="40"/>
      <c r="H116" s="40" t="s">
        <v>951</v>
      </c>
      <c r="I116" s="40">
        <v>8</v>
      </c>
      <c r="J116" s="40"/>
      <c r="K116" s="40">
        <v>1330</v>
      </c>
      <c r="L116" s="40" t="s">
        <v>135</v>
      </c>
      <c r="M116" s="40" t="s">
        <v>19</v>
      </c>
      <c r="N116" s="40" t="s">
        <v>1091</v>
      </c>
      <c r="O116" s="40" t="s">
        <v>23</v>
      </c>
      <c r="P116" s="40" t="s">
        <v>1023</v>
      </c>
      <c r="Q116" s="40"/>
      <c r="R116" s="40"/>
      <c r="S116" s="40" t="s">
        <v>20</v>
      </c>
      <c r="T116" s="40"/>
      <c r="U116" s="40">
        <v>0</v>
      </c>
      <c r="V116" s="40">
        <v>0</v>
      </c>
      <c r="W116" s="40" t="s">
        <v>21</v>
      </c>
      <c r="X116" s="40"/>
      <c r="Y116" s="40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</row>
    <row r="117" spans="1:776" s="32" customFormat="1" outlineLevel="2">
      <c r="A117" s="54">
        <v>11</v>
      </c>
      <c r="B117" s="59" t="str">
        <f>B116</f>
        <v>Warrant</v>
      </c>
      <c r="C117" s="55" t="s">
        <v>1138</v>
      </c>
      <c r="D117" s="55"/>
      <c r="E117" s="63" t="s">
        <v>98</v>
      </c>
      <c r="F117" s="58">
        <f>15000+7500</f>
        <v>22500</v>
      </c>
      <c r="G117" s="40"/>
      <c r="H117" s="40" t="s">
        <v>1010</v>
      </c>
      <c r="I117" s="40">
        <v>26</v>
      </c>
      <c r="J117" s="40"/>
      <c r="K117" s="40">
        <v>44120</v>
      </c>
      <c r="L117" s="40" t="s">
        <v>1009</v>
      </c>
      <c r="M117" s="40" t="s">
        <v>853</v>
      </c>
      <c r="N117" s="40" t="s">
        <v>1126</v>
      </c>
      <c r="O117" s="40" t="s">
        <v>1078</v>
      </c>
      <c r="P117" s="40" t="s">
        <v>1023</v>
      </c>
      <c r="Q117" s="40"/>
      <c r="R117" s="40"/>
      <c r="S117" s="40" t="s">
        <v>20</v>
      </c>
      <c r="T117" s="40"/>
      <c r="U117" s="40">
        <v>0</v>
      </c>
      <c r="V117" s="40">
        <v>0</v>
      </c>
      <c r="W117" s="40" t="s">
        <v>21</v>
      </c>
      <c r="X117" s="40"/>
      <c r="Y117" s="40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</row>
    <row r="118" spans="1:776" s="32" customFormat="1" ht="15" outlineLevel="1">
      <c r="A118" s="57" t="s">
        <v>1189</v>
      </c>
      <c r="B118" s="59"/>
      <c r="C118" s="55" t="s">
        <v>1199</v>
      </c>
      <c r="D118" s="55"/>
      <c r="E118" s="63"/>
      <c r="F118" s="58">
        <f>SUBTOTAL(9,F113:F117)</f>
        <v>124912.5</v>
      </c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>
        <f>SUBTOTAL(9,ACV113:ACV117)</f>
        <v>0</v>
      </c>
    </row>
    <row r="119" spans="1:776" outlineLevel="1">
      <c r="A119" s="64"/>
      <c r="B119" s="61"/>
      <c r="C119" s="61"/>
      <c r="D119" s="61"/>
      <c r="E119" s="61"/>
      <c r="F119" s="66"/>
      <c r="S119" t="str">
        <f>S35</f>
        <v>EURO</v>
      </c>
    </row>
    <row r="120" spans="1:776" ht="15.75" outlineLevel="1" thickBot="1">
      <c r="A120" s="67" t="s">
        <v>847</v>
      </c>
      <c r="B120" s="68"/>
      <c r="C120" s="68"/>
      <c r="D120" s="68"/>
      <c r="E120" s="68"/>
      <c r="F120" s="69">
        <f>SUBTOTAL(9,F2:F119)</f>
        <v>22025190.280000001</v>
      </c>
      <c r="ACV120">
        <f>SUBTOTAL(9,ACV2:ACV119)</f>
        <v>0</v>
      </c>
    </row>
    <row r="141" spans="3:3">
      <c r="C141" t="s">
        <v>1201</v>
      </c>
    </row>
  </sheetData>
  <sortState ref="A1:ACV107">
    <sortCondition ref="A1:A107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N370"/>
  <sheetViews>
    <sheetView tabSelected="1" workbookViewId="0">
      <selection activeCell="A268" sqref="A268:XFD268"/>
    </sheetView>
  </sheetViews>
  <sheetFormatPr baseColWidth="10" defaultRowHeight="14.25"/>
  <sheetData>
    <row r="1" spans="1:14" ht="14.65" customHeight="1">
      <c r="A1" s="3"/>
      <c r="B1" s="97" t="s">
        <v>3</v>
      </c>
      <c r="C1" s="97" t="s">
        <v>143</v>
      </c>
      <c r="D1" s="97" t="s">
        <v>144</v>
      </c>
      <c r="E1" s="97" t="s">
        <v>145</v>
      </c>
      <c r="F1" s="97" t="s">
        <v>146</v>
      </c>
      <c r="G1" s="97" t="s">
        <v>13</v>
      </c>
      <c r="H1" s="97" t="s">
        <v>147</v>
      </c>
      <c r="I1" s="97" t="s">
        <v>148</v>
      </c>
      <c r="J1" s="97" t="s">
        <v>149</v>
      </c>
      <c r="K1" s="98" t="s">
        <v>150</v>
      </c>
    </row>
    <row r="2" spans="1:14" ht="30">
      <c r="A2" s="4" t="s">
        <v>142</v>
      </c>
      <c r="B2" s="97"/>
      <c r="C2" s="97"/>
      <c r="D2" s="97"/>
      <c r="E2" s="97"/>
      <c r="F2" s="97"/>
      <c r="G2" s="97"/>
      <c r="H2" s="97"/>
      <c r="I2" s="97"/>
      <c r="J2" s="97"/>
      <c r="K2" s="98"/>
    </row>
    <row r="3" spans="1:14" ht="15" thickBot="1">
      <c r="A3" s="5"/>
      <c r="B3" s="6"/>
      <c r="C3" s="6"/>
      <c r="D3" s="6"/>
      <c r="E3" s="6"/>
      <c r="F3" s="6"/>
      <c r="G3" s="6"/>
      <c r="H3" s="6"/>
      <c r="I3" s="6"/>
      <c r="J3" s="6"/>
      <c r="K3" s="7">
        <v>4584392.7699999996</v>
      </c>
      <c r="L3" s="7">
        <v>4406839.66</v>
      </c>
      <c r="M3" s="7">
        <v>4584923.79</v>
      </c>
      <c r="N3" s="6"/>
    </row>
    <row r="4" spans="1:14" ht="29.25" thickBot="1">
      <c r="A4" s="8"/>
      <c r="B4" s="9">
        <v>16003</v>
      </c>
      <c r="C4" s="9" t="s">
        <v>151</v>
      </c>
      <c r="D4" s="11">
        <v>45355</v>
      </c>
      <c r="E4" s="9" t="s">
        <v>152</v>
      </c>
      <c r="F4" s="9" t="s">
        <v>153</v>
      </c>
      <c r="G4" s="11">
        <v>45356</v>
      </c>
      <c r="H4" s="9" t="s">
        <v>154</v>
      </c>
      <c r="I4" s="9" t="s">
        <v>154</v>
      </c>
      <c r="J4" s="9" t="s">
        <v>155</v>
      </c>
      <c r="K4" s="12">
        <v>180</v>
      </c>
      <c r="L4" s="12">
        <v>180</v>
      </c>
      <c r="M4" s="12">
        <v>180</v>
      </c>
      <c r="N4" s="9" t="s">
        <v>156</v>
      </c>
    </row>
    <row r="5" spans="1:14" ht="43.5" thickBot="1">
      <c r="A5" s="13"/>
      <c r="B5" s="14">
        <v>16002</v>
      </c>
      <c r="C5" s="14" t="s">
        <v>157</v>
      </c>
      <c r="D5" s="15">
        <v>45352</v>
      </c>
      <c r="E5" s="14" t="s">
        <v>158</v>
      </c>
      <c r="F5" s="14" t="s">
        <v>153</v>
      </c>
      <c r="G5" s="15">
        <v>45367</v>
      </c>
      <c r="H5" s="14" t="s">
        <v>159</v>
      </c>
      <c r="I5" s="14" t="s">
        <v>159</v>
      </c>
      <c r="J5" s="14" t="s">
        <v>155</v>
      </c>
      <c r="K5" s="16">
        <v>165.33</v>
      </c>
      <c r="L5" s="16">
        <v>147.5</v>
      </c>
      <c r="M5" s="16">
        <v>165.33</v>
      </c>
      <c r="N5" s="14" t="s">
        <v>156</v>
      </c>
    </row>
    <row r="6" spans="1:14" ht="57.75" thickBot="1">
      <c r="A6" s="8"/>
      <c r="B6" s="9">
        <v>16005</v>
      </c>
      <c r="C6" s="9" t="s">
        <v>58</v>
      </c>
      <c r="D6" s="11">
        <v>45351</v>
      </c>
      <c r="E6" s="9" t="s">
        <v>160</v>
      </c>
      <c r="F6" s="9" t="s">
        <v>153</v>
      </c>
      <c r="G6" s="11">
        <v>45372</v>
      </c>
      <c r="H6" s="9">
        <v>342400613</v>
      </c>
      <c r="I6" s="9">
        <v>342400613</v>
      </c>
      <c r="J6" s="9" t="s">
        <v>155</v>
      </c>
      <c r="K6" s="17">
        <v>5316.74</v>
      </c>
      <c r="L6" s="17">
        <v>4394</v>
      </c>
      <c r="M6" s="17">
        <v>5316.74</v>
      </c>
      <c r="N6" s="9" t="s">
        <v>156</v>
      </c>
    </row>
    <row r="7" spans="1:14" ht="57.75" thickBot="1">
      <c r="A7" s="13"/>
      <c r="B7" s="14">
        <v>16007</v>
      </c>
      <c r="C7" s="14" t="s">
        <v>58</v>
      </c>
      <c r="D7" s="15">
        <v>45350</v>
      </c>
      <c r="E7" s="14" t="s">
        <v>161</v>
      </c>
      <c r="F7" s="14" t="s">
        <v>153</v>
      </c>
      <c r="G7" s="15">
        <v>45371</v>
      </c>
      <c r="H7" s="14">
        <v>342400378</v>
      </c>
      <c r="I7" s="14">
        <v>342400378</v>
      </c>
      <c r="J7" s="14" t="s">
        <v>155</v>
      </c>
      <c r="K7" s="18">
        <v>17799.71</v>
      </c>
      <c r="L7" s="18">
        <v>14710.5</v>
      </c>
      <c r="M7" s="18">
        <v>17799.71</v>
      </c>
      <c r="N7" s="14" t="s">
        <v>156</v>
      </c>
    </row>
    <row r="8" spans="1:14" ht="29.25" thickBot="1">
      <c r="A8" s="8"/>
      <c r="B8" s="9">
        <v>16000</v>
      </c>
      <c r="C8" s="9" t="s">
        <v>51</v>
      </c>
      <c r="D8" s="11">
        <v>45351</v>
      </c>
      <c r="E8" s="9" t="s">
        <v>162</v>
      </c>
      <c r="F8" s="9" t="s">
        <v>153</v>
      </c>
      <c r="G8" s="11">
        <v>45381</v>
      </c>
      <c r="H8" s="9" t="s">
        <v>163</v>
      </c>
      <c r="I8" s="9" t="s">
        <v>163</v>
      </c>
      <c r="J8" s="9" t="s">
        <v>155</v>
      </c>
      <c r="K8" s="12">
        <v>726</v>
      </c>
      <c r="L8" s="12">
        <v>600</v>
      </c>
      <c r="M8" s="12">
        <v>726</v>
      </c>
      <c r="N8" s="9" t="s">
        <v>156</v>
      </c>
    </row>
    <row r="9" spans="1:14" ht="29.25" thickBot="1">
      <c r="A9" s="13"/>
      <c r="B9" s="14">
        <v>16001</v>
      </c>
      <c r="C9" s="14" t="s">
        <v>51</v>
      </c>
      <c r="D9" s="15">
        <v>45351</v>
      </c>
      <c r="E9" s="14" t="s">
        <v>164</v>
      </c>
      <c r="F9" s="14" t="s">
        <v>153</v>
      </c>
      <c r="G9" s="15">
        <v>45381</v>
      </c>
      <c r="H9" s="14" t="s">
        <v>165</v>
      </c>
      <c r="I9" s="14" t="s">
        <v>165</v>
      </c>
      <c r="J9" s="14" t="s">
        <v>155</v>
      </c>
      <c r="K9" s="18">
        <v>1452</v>
      </c>
      <c r="L9" s="18">
        <v>1200</v>
      </c>
      <c r="M9" s="18">
        <v>1452</v>
      </c>
      <c r="N9" s="14" t="s">
        <v>156</v>
      </c>
    </row>
    <row r="10" spans="1:14" ht="72" thickBot="1">
      <c r="A10" s="8"/>
      <c r="B10" s="9">
        <v>15999</v>
      </c>
      <c r="C10" s="9" t="s">
        <v>67</v>
      </c>
      <c r="D10" s="11">
        <v>45351</v>
      </c>
      <c r="E10" s="9" t="s">
        <v>166</v>
      </c>
      <c r="F10" s="9" t="s">
        <v>153</v>
      </c>
      <c r="G10" s="11">
        <v>45382</v>
      </c>
      <c r="H10" s="9">
        <v>202400773</v>
      </c>
      <c r="I10" s="9">
        <v>202400773</v>
      </c>
      <c r="J10" s="9" t="s">
        <v>155</v>
      </c>
      <c r="K10" s="12">
        <v>334.52</v>
      </c>
      <c r="L10" s="12">
        <v>276.45999999999998</v>
      </c>
      <c r="M10" s="12">
        <v>334.52</v>
      </c>
      <c r="N10" s="9" t="s">
        <v>156</v>
      </c>
    </row>
    <row r="11" spans="1:14" ht="29.25" thickBot="1">
      <c r="A11" s="13"/>
      <c r="B11" s="14">
        <v>15990</v>
      </c>
      <c r="C11" s="14" t="s">
        <v>167</v>
      </c>
      <c r="D11" s="15">
        <v>45343</v>
      </c>
      <c r="E11" s="14" t="s">
        <v>168</v>
      </c>
      <c r="F11" s="14" t="s">
        <v>153</v>
      </c>
      <c r="G11" s="15">
        <v>45350</v>
      </c>
      <c r="H11" s="14" t="s">
        <v>169</v>
      </c>
      <c r="I11" s="14" t="s">
        <v>169</v>
      </c>
      <c r="J11" s="14" t="s">
        <v>155</v>
      </c>
      <c r="K11" s="16">
        <v>907.5</v>
      </c>
      <c r="L11" s="16">
        <v>750</v>
      </c>
      <c r="M11" s="16">
        <v>907.5</v>
      </c>
      <c r="N11" s="14" t="s">
        <v>156</v>
      </c>
    </row>
    <row r="12" spans="1:14" ht="57.75" thickBot="1">
      <c r="A12" s="8"/>
      <c r="B12" s="9">
        <v>16006</v>
      </c>
      <c r="C12" s="9" t="s">
        <v>58</v>
      </c>
      <c r="D12" s="11">
        <v>45351</v>
      </c>
      <c r="E12" s="9" t="s">
        <v>170</v>
      </c>
      <c r="F12" s="9" t="s">
        <v>153</v>
      </c>
      <c r="G12" s="11">
        <v>45372</v>
      </c>
      <c r="H12" s="9">
        <v>342400513</v>
      </c>
      <c r="I12" s="9">
        <v>342400513</v>
      </c>
      <c r="J12" s="9" t="s">
        <v>155</v>
      </c>
      <c r="K12" s="17">
        <v>12608.81</v>
      </c>
      <c r="L12" s="17">
        <v>10420.5</v>
      </c>
      <c r="M12" s="17">
        <v>12608.81</v>
      </c>
      <c r="N12" s="9" t="s">
        <v>156</v>
      </c>
    </row>
    <row r="13" spans="1:14" ht="57.75" thickBot="1">
      <c r="A13" s="13"/>
      <c r="B13" s="14">
        <v>16008</v>
      </c>
      <c r="C13" s="14" t="s">
        <v>58</v>
      </c>
      <c r="D13" s="15">
        <v>45350</v>
      </c>
      <c r="E13" s="14" t="s">
        <v>171</v>
      </c>
      <c r="F13" s="14" t="s">
        <v>153</v>
      </c>
      <c r="G13" s="15">
        <v>45371</v>
      </c>
      <c r="H13" s="14">
        <v>342400380</v>
      </c>
      <c r="I13" s="14">
        <v>342400380</v>
      </c>
      <c r="J13" s="14" t="s">
        <v>155</v>
      </c>
      <c r="K13" s="18">
        <v>1943.26</v>
      </c>
      <c r="L13" s="18">
        <v>1606</v>
      </c>
      <c r="M13" s="18">
        <v>1943.26</v>
      </c>
      <c r="N13" s="14" t="s">
        <v>156</v>
      </c>
    </row>
    <row r="14" spans="1:14" ht="43.5" thickBot="1">
      <c r="A14" s="8"/>
      <c r="B14" s="9">
        <v>16004</v>
      </c>
      <c r="C14" s="9" t="s">
        <v>38</v>
      </c>
      <c r="D14" s="11">
        <v>45351</v>
      </c>
      <c r="E14" s="9" t="s">
        <v>172</v>
      </c>
      <c r="F14" s="9" t="s">
        <v>153</v>
      </c>
      <c r="G14" s="11">
        <v>45382</v>
      </c>
      <c r="H14" s="9">
        <v>1684467</v>
      </c>
      <c r="I14" s="9">
        <v>1684467</v>
      </c>
      <c r="J14" s="9" t="s">
        <v>155</v>
      </c>
      <c r="K14" s="12">
        <v>7.26</v>
      </c>
      <c r="L14" s="12">
        <v>6</v>
      </c>
      <c r="M14" s="12">
        <v>7.26</v>
      </c>
      <c r="N14" s="9" t="s">
        <v>156</v>
      </c>
    </row>
    <row r="15" spans="1:14" ht="29.25" thickBot="1">
      <c r="A15" s="13"/>
      <c r="B15" s="14">
        <v>16009</v>
      </c>
      <c r="C15" s="14" t="s">
        <v>78</v>
      </c>
      <c r="D15" s="15">
        <v>45351</v>
      </c>
      <c r="E15" s="14" t="s">
        <v>173</v>
      </c>
      <c r="F15" s="14" t="s">
        <v>153</v>
      </c>
      <c r="G15" s="15">
        <v>45381</v>
      </c>
      <c r="H15" s="14">
        <v>6661185541</v>
      </c>
      <c r="I15" s="14">
        <v>6661185541</v>
      </c>
      <c r="J15" s="14" t="s">
        <v>155</v>
      </c>
      <c r="K15" s="18">
        <v>1006.73</v>
      </c>
      <c r="L15" s="16">
        <v>832.01</v>
      </c>
      <c r="M15" s="18">
        <v>1006.73</v>
      </c>
      <c r="N15" s="14" t="s">
        <v>156</v>
      </c>
    </row>
    <row r="16" spans="1:14" ht="43.5" thickBot="1">
      <c r="A16" s="8"/>
      <c r="B16" s="9">
        <v>15993</v>
      </c>
      <c r="C16" s="9" t="s">
        <v>35</v>
      </c>
      <c r="D16" s="11">
        <v>45351</v>
      </c>
      <c r="E16" s="9" t="s">
        <v>174</v>
      </c>
      <c r="F16" s="9" t="s">
        <v>153</v>
      </c>
      <c r="G16" s="11">
        <v>45380</v>
      </c>
      <c r="H16" s="9">
        <v>4922341277</v>
      </c>
      <c r="I16" s="9">
        <v>4922341277</v>
      </c>
      <c r="J16" s="9" t="s">
        <v>155</v>
      </c>
      <c r="K16" s="12">
        <v>12.27</v>
      </c>
      <c r="L16" s="12">
        <v>12.27</v>
      </c>
      <c r="M16" s="12">
        <v>12.27</v>
      </c>
      <c r="N16" s="9" t="s">
        <v>156</v>
      </c>
    </row>
    <row r="17" spans="1:14" ht="43.5" thickBot="1">
      <c r="A17" s="13"/>
      <c r="B17" s="14">
        <v>15997</v>
      </c>
      <c r="C17" s="14" t="s">
        <v>175</v>
      </c>
      <c r="D17" s="15">
        <v>45351</v>
      </c>
      <c r="E17" s="14" t="s">
        <v>176</v>
      </c>
      <c r="F17" s="14" t="s">
        <v>153</v>
      </c>
      <c r="G17" s="15">
        <v>45361</v>
      </c>
      <c r="H17" s="14" t="s">
        <v>177</v>
      </c>
      <c r="I17" s="14" t="s">
        <v>177</v>
      </c>
      <c r="J17" s="14" t="s">
        <v>155</v>
      </c>
      <c r="K17" s="16">
        <v>568.53</v>
      </c>
      <c r="L17" s="16">
        <v>568.53</v>
      </c>
      <c r="M17" s="16">
        <v>568.53</v>
      </c>
      <c r="N17" s="14" t="s">
        <v>156</v>
      </c>
    </row>
    <row r="18" spans="1:14" ht="57.75" thickBot="1">
      <c r="A18" s="8"/>
      <c r="B18" s="9">
        <v>15992</v>
      </c>
      <c r="C18" s="9" t="s">
        <v>178</v>
      </c>
      <c r="D18" s="11">
        <v>45323</v>
      </c>
      <c r="E18" s="9" t="s">
        <v>179</v>
      </c>
      <c r="F18" s="9" t="s">
        <v>153</v>
      </c>
      <c r="G18" s="11">
        <v>45310</v>
      </c>
      <c r="H18" s="9" t="s">
        <v>180</v>
      </c>
      <c r="I18" s="9" t="s">
        <v>181</v>
      </c>
      <c r="J18" s="9" t="s">
        <v>155</v>
      </c>
      <c r="K18" s="12">
        <v>153</v>
      </c>
      <c r="L18" s="12">
        <v>153</v>
      </c>
      <c r="M18" s="12">
        <v>153</v>
      </c>
      <c r="N18" s="9" t="s">
        <v>156</v>
      </c>
    </row>
    <row r="19" spans="1:14" ht="57.75" thickBot="1">
      <c r="A19" s="13"/>
      <c r="B19" s="14">
        <v>15995</v>
      </c>
      <c r="C19" s="14" t="s">
        <v>182</v>
      </c>
      <c r="D19" s="15">
        <v>45351</v>
      </c>
      <c r="E19" s="14" t="s">
        <v>183</v>
      </c>
      <c r="F19" s="14" t="s">
        <v>153</v>
      </c>
      <c r="G19" s="15">
        <v>45366</v>
      </c>
      <c r="H19" s="14" t="s">
        <v>184</v>
      </c>
      <c r="I19" s="14" t="s">
        <v>184</v>
      </c>
      <c r="J19" s="14" t="s">
        <v>155</v>
      </c>
      <c r="K19" s="18">
        <v>14701.5</v>
      </c>
      <c r="L19" s="18">
        <v>12150</v>
      </c>
      <c r="M19" s="18">
        <v>14701.5</v>
      </c>
      <c r="N19" s="14" t="s">
        <v>156</v>
      </c>
    </row>
    <row r="20" spans="1:14" ht="29.25" thickBot="1">
      <c r="A20" s="8"/>
      <c r="B20" s="9">
        <v>15988</v>
      </c>
      <c r="C20" s="9" t="s">
        <v>83</v>
      </c>
      <c r="D20" s="11">
        <v>45352</v>
      </c>
      <c r="E20" s="9" t="s">
        <v>185</v>
      </c>
      <c r="F20" s="9" t="s">
        <v>153</v>
      </c>
      <c r="G20" s="11">
        <v>45383</v>
      </c>
      <c r="H20" s="9">
        <v>201112219</v>
      </c>
      <c r="I20" s="9">
        <v>201112219</v>
      </c>
      <c r="J20" s="9" t="s">
        <v>155</v>
      </c>
      <c r="K20" s="12">
        <v>535</v>
      </c>
      <c r="L20" s="12">
        <v>535</v>
      </c>
      <c r="M20" s="12">
        <v>535</v>
      </c>
      <c r="N20" s="9" t="s">
        <v>156</v>
      </c>
    </row>
    <row r="21" spans="1:14" ht="57.75" thickBot="1">
      <c r="A21" s="13"/>
      <c r="B21" s="14">
        <v>15983</v>
      </c>
      <c r="C21" s="14" t="s">
        <v>186</v>
      </c>
      <c r="D21" s="15">
        <v>45351</v>
      </c>
      <c r="E21" s="14" t="s">
        <v>187</v>
      </c>
      <c r="F21" s="14" t="s">
        <v>153</v>
      </c>
      <c r="G21" s="15">
        <v>45381</v>
      </c>
      <c r="H21" s="14">
        <v>2410070040</v>
      </c>
      <c r="I21" s="14">
        <v>2410070040</v>
      </c>
      <c r="J21" s="14" t="s">
        <v>155</v>
      </c>
      <c r="K21" s="18">
        <v>81825.73</v>
      </c>
      <c r="L21" s="18">
        <v>67624.570000000007</v>
      </c>
      <c r="M21" s="18">
        <v>81825.73</v>
      </c>
      <c r="N21" s="14" t="s">
        <v>156</v>
      </c>
    </row>
    <row r="22" spans="1:14" ht="29.25" thickBot="1">
      <c r="A22" s="8"/>
      <c r="B22" s="9">
        <v>15980</v>
      </c>
      <c r="C22" s="9" t="s">
        <v>61</v>
      </c>
      <c r="D22" s="11">
        <v>45350</v>
      </c>
      <c r="E22" s="9" t="s">
        <v>188</v>
      </c>
      <c r="F22" s="9" t="s">
        <v>153</v>
      </c>
      <c r="G22" s="11">
        <v>45380</v>
      </c>
      <c r="H22" s="9">
        <v>3000005174</v>
      </c>
      <c r="I22" s="9">
        <v>3000005174</v>
      </c>
      <c r="J22" s="9" t="s">
        <v>155</v>
      </c>
      <c r="K22" s="17">
        <v>9283.58</v>
      </c>
      <c r="L22" s="17">
        <v>7672.38</v>
      </c>
      <c r="M22" s="17">
        <v>9283.58</v>
      </c>
      <c r="N22" s="9" t="s">
        <v>156</v>
      </c>
    </row>
    <row r="23" spans="1:14" ht="43.5" thickBot="1">
      <c r="A23" s="13"/>
      <c r="B23" s="14">
        <v>15987</v>
      </c>
      <c r="C23" s="14" t="s">
        <v>151</v>
      </c>
      <c r="D23" s="15">
        <v>45352</v>
      </c>
      <c r="E23" s="14" t="s">
        <v>189</v>
      </c>
      <c r="F23" s="14" t="s">
        <v>153</v>
      </c>
      <c r="G23" s="15">
        <v>45380</v>
      </c>
      <c r="H23" s="14" t="s">
        <v>190</v>
      </c>
      <c r="I23" s="14" t="s">
        <v>191</v>
      </c>
      <c r="J23" s="14" t="s">
        <v>155</v>
      </c>
      <c r="K23" s="18">
        <v>5500</v>
      </c>
      <c r="L23" s="18">
        <v>5500</v>
      </c>
      <c r="M23" s="18">
        <v>5500</v>
      </c>
      <c r="N23" s="14" t="s">
        <v>156</v>
      </c>
    </row>
    <row r="24" spans="1:14" ht="29.25" thickBot="1">
      <c r="A24" s="8"/>
      <c r="B24" s="9">
        <v>15986</v>
      </c>
      <c r="C24" s="9" t="s">
        <v>192</v>
      </c>
      <c r="D24" s="11">
        <v>45351</v>
      </c>
      <c r="E24" s="9" t="s">
        <v>193</v>
      </c>
      <c r="F24" s="9" t="s">
        <v>153</v>
      </c>
      <c r="G24" s="11">
        <v>45381</v>
      </c>
      <c r="H24" s="9" t="s">
        <v>194</v>
      </c>
      <c r="I24" s="9" t="s">
        <v>194</v>
      </c>
      <c r="J24" s="9" t="s">
        <v>195</v>
      </c>
      <c r="K24" s="17">
        <v>4000</v>
      </c>
      <c r="L24" s="17">
        <v>4000</v>
      </c>
      <c r="M24" s="17">
        <v>4000</v>
      </c>
      <c r="N24" s="9" t="s">
        <v>156</v>
      </c>
    </row>
    <row r="25" spans="1:14" ht="29.25" thickBot="1">
      <c r="A25" s="13"/>
      <c r="B25" s="14">
        <v>15976</v>
      </c>
      <c r="C25" s="14" t="s">
        <v>45</v>
      </c>
      <c r="D25" s="15">
        <v>45350</v>
      </c>
      <c r="E25" s="14" t="s">
        <v>196</v>
      </c>
      <c r="F25" s="14" t="s">
        <v>153</v>
      </c>
      <c r="G25" s="15">
        <v>45380</v>
      </c>
      <c r="H25" s="14">
        <v>20240146</v>
      </c>
      <c r="I25" s="14">
        <v>20240146</v>
      </c>
      <c r="J25" s="14" t="s">
        <v>155</v>
      </c>
      <c r="K25" s="16">
        <v>954.29</v>
      </c>
      <c r="L25" s="16">
        <v>909.49</v>
      </c>
      <c r="M25" s="16">
        <v>954.29</v>
      </c>
      <c r="N25" s="14" t="s">
        <v>156</v>
      </c>
    </row>
    <row r="26" spans="1:14" ht="43.5" thickBot="1">
      <c r="A26" s="8"/>
      <c r="B26" s="9">
        <v>15974</v>
      </c>
      <c r="C26" s="9" t="s">
        <v>46</v>
      </c>
      <c r="D26" s="11">
        <v>45323</v>
      </c>
      <c r="E26" s="9" t="s">
        <v>197</v>
      </c>
      <c r="F26" s="9" t="s">
        <v>153</v>
      </c>
      <c r="G26" s="11">
        <v>45350</v>
      </c>
      <c r="H26" s="9" t="s">
        <v>198</v>
      </c>
      <c r="I26" s="9" t="s">
        <v>198</v>
      </c>
      <c r="J26" s="9" t="s">
        <v>155</v>
      </c>
      <c r="K26" s="17">
        <v>1563.71</v>
      </c>
      <c r="L26" s="17">
        <v>1301</v>
      </c>
      <c r="M26" s="17">
        <v>1563.71</v>
      </c>
      <c r="N26" s="9" t="s">
        <v>156</v>
      </c>
    </row>
    <row r="27" spans="1:14" ht="29.25" thickBot="1">
      <c r="A27" s="8"/>
      <c r="B27" s="9">
        <v>15969</v>
      </c>
      <c r="C27" s="9" t="s">
        <v>199</v>
      </c>
      <c r="D27" s="11">
        <v>45344</v>
      </c>
      <c r="E27" s="9" t="s">
        <v>200</v>
      </c>
      <c r="F27" s="9" t="s">
        <v>153</v>
      </c>
      <c r="G27" s="11">
        <v>45354</v>
      </c>
      <c r="H27" s="9">
        <v>2537773</v>
      </c>
      <c r="I27" s="9">
        <v>2537773</v>
      </c>
      <c r="J27" s="9" t="s">
        <v>155</v>
      </c>
      <c r="K27" s="17">
        <v>1468.14</v>
      </c>
      <c r="L27" s="17">
        <v>1468.14</v>
      </c>
      <c r="M27" s="17">
        <v>1468.14</v>
      </c>
      <c r="N27" s="9" t="s">
        <v>156</v>
      </c>
    </row>
    <row r="28" spans="1:14" ht="43.5" thickBot="1">
      <c r="A28" s="13"/>
      <c r="B28" s="14">
        <v>15967</v>
      </c>
      <c r="C28" s="14" t="s">
        <v>46</v>
      </c>
      <c r="D28" s="15">
        <v>45324</v>
      </c>
      <c r="E28" s="14" t="s">
        <v>201</v>
      </c>
      <c r="F28" s="14" t="s">
        <v>153</v>
      </c>
      <c r="G28" s="15">
        <v>45348</v>
      </c>
      <c r="H28" s="14">
        <v>2240540</v>
      </c>
      <c r="I28" s="14">
        <v>2240540</v>
      </c>
      <c r="J28" s="14" t="s">
        <v>155</v>
      </c>
      <c r="K28" s="18">
        <v>2639.4</v>
      </c>
      <c r="L28" s="18">
        <v>2190</v>
      </c>
      <c r="M28" s="18">
        <v>2639.4</v>
      </c>
      <c r="N28" s="14" t="s">
        <v>156</v>
      </c>
    </row>
    <row r="29" spans="1:14" ht="57.75" thickBot="1">
      <c r="A29" s="8"/>
      <c r="B29" s="9">
        <v>15964</v>
      </c>
      <c r="C29" s="9" t="s">
        <v>75</v>
      </c>
      <c r="D29" s="11">
        <v>45345</v>
      </c>
      <c r="E29" s="9" t="s">
        <v>202</v>
      </c>
      <c r="F29" s="9" t="s">
        <v>153</v>
      </c>
      <c r="G29" s="11">
        <v>45375</v>
      </c>
      <c r="H29" s="9">
        <v>1101329310</v>
      </c>
      <c r="I29" s="9">
        <v>1101329310</v>
      </c>
      <c r="J29" s="9" t="s">
        <v>155</v>
      </c>
      <c r="K29" s="17">
        <v>18842.400000000001</v>
      </c>
      <c r="L29" s="17">
        <v>18842.400000000001</v>
      </c>
      <c r="M29" s="17">
        <v>18842.400000000001</v>
      </c>
      <c r="N29" s="9" t="s">
        <v>156</v>
      </c>
    </row>
    <row r="30" spans="1:14" ht="43.5" thickBot="1">
      <c r="A30" s="13"/>
      <c r="B30" s="14">
        <v>15966</v>
      </c>
      <c r="C30" s="14" t="s">
        <v>46</v>
      </c>
      <c r="D30" s="15">
        <v>45328</v>
      </c>
      <c r="E30" s="14" t="s">
        <v>203</v>
      </c>
      <c r="F30" s="14" t="s">
        <v>153</v>
      </c>
      <c r="G30" s="15">
        <v>45348</v>
      </c>
      <c r="H30" s="14">
        <v>2240577</v>
      </c>
      <c r="I30" s="14">
        <v>2240577</v>
      </c>
      <c r="J30" s="14" t="s">
        <v>155</v>
      </c>
      <c r="K30" s="18">
        <v>2542.5500000000002</v>
      </c>
      <c r="L30" s="18">
        <v>2109.96</v>
      </c>
      <c r="M30" s="18">
        <v>2542.5500000000002</v>
      </c>
      <c r="N30" s="14" t="s">
        <v>156</v>
      </c>
    </row>
    <row r="31" spans="1:14" ht="29.25" thickBot="1">
      <c r="A31" s="8"/>
      <c r="B31" s="9">
        <v>15963</v>
      </c>
      <c r="C31" s="9" t="s">
        <v>90</v>
      </c>
      <c r="D31" s="11">
        <v>45345</v>
      </c>
      <c r="E31" s="9" t="s">
        <v>204</v>
      </c>
      <c r="F31" s="9" t="s">
        <v>153</v>
      </c>
      <c r="G31" s="11">
        <v>45348</v>
      </c>
      <c r="H31" s="9" t="s">
        <v>205</v>
      </c>
      <c r="I31" s="9" t="s">
        <v>205</v>
      </c>
      <c r="J31" s="9" t="s">
        <v>155</v>
      </c>
      <c r="K31" s="12">
        <v>35.33</v>
      </c>
      <c r="L31" s="12">
        <v>30.42</v>
      </c>
      <c r="M31" s="12">
        <v>35.33</v>
      </c>
      <c r="N31" s="9" t="s">
        <v>156</v>
      </c>
    </row>
    <row r="32" spans="1:14" ht="29.25" thickBot="1">
      <c r="A32" s="13"/>
      <c r="B32" s="14">
        <v>15958</v>
      </c>
      <c r="C32" s="14" t="s">
        <v>206</v>
      </c>
      <c r="D32" s="15">
        <v>45352</v>
      </c>
      <c r="E32" s="14" t="s">
        <v>207</v>
      </c>
      <c r="F32" s="14" t="s">
        <v>153</v>
      </c>
      <c r="G32" s="15">
        <v>45383</v>
      </c>
      <c r="H32" s="14">
        <v>2023</v>
      </c>
      <c r="I32" s="14" t="s">
        <v>208</v>
      </c>
      <c r="J32" s="14" t="s">
        <v>155</v>
      </c>
      <c r="K32" s="18">
        <v>3381.93</v>
      </c>
      <c r="L32" s="18">
        <v>2840.48</v>
      </c>
      <c r="M32" s="18">
        <v>3381.93</v>
      </c>
      <c r="N32" s="14" t="s">
        <v>156</v>
      </c>
    </row>
    <row r="33" spans="1:14" ht="29.25" thickBot="1">
      <c r="A33" s="8"/>
      <c r="B33" s="9">
        <v>15962</v>
      </c>
      <c r="C33" s="9" t="s">
        <v>90</v>
      </c>
      <c r="D33" s="11">
        <v>45345</v>
      </c>
      <c r="E33" s="9" t="s">
        <v>209</v>
      </c>
      <c r="F33" s="9" t="s">
        <v>153</v>
      </c>
      <c r="G33" s="11">
        <v>45348</v>
      </c>
      <c r="H33" s="9" t="s">
        <v>210</v>
      </c>
      <c r="I33" s="9" t="s">
        <v>210</v>
      </c>
      <c r="J33" s="9" t="s">
        <v>155</v>
      </c>
      <c r="K33" s="17">
        <v>10968.7</v>
      </c>
      <c r="L33" s="17">
        <v>10947.94</v>
      </c>
      <c r="M33" s="17">
        <v>10968.7</v>
      </c>
      <c r="N33" s="9" t="s">
        <v>156</v>
      </c>
    </row>
    <row r="34" spans="1:14" ht="29.25" thickBot="1">
      <c r="A34" s="13"/>
      <c r="B34" s="14">
        <v>15961</v>
      </c>
      <c r="C34" s="14" t="s">
        <v>211</v>
      </c>
      <c r="D34" s="15">
        <v>45348</v>
      </c>
      <c r="E34" s="14" t="s">
        <v>212</v>
      </c>
      <c r="F34" s="14" t="s">
        <v>153</v>
      </c>
      <c r="G34" s="15">
        <v>45348</v>
      </c>
      <c r="H34" s="14">
        <v>35651818823</v>
      </c>
      <c r="I34" s="14">
        <v>35651818823</v>
      </c>
      <c r="J34" s="14" t="s">
        <v>155</v>
      </c>
      <c r="K34" s="16">
        <v>306.64999999999998</v>
      </c>
      <c r="L34" s="16">
        <v>304.8</v>
      </c>
      <c r="M34" s="16">
        <v>306.64999999999998</v>
      </c>
      <c r="N34" s="14" t="s">
        <v>156</v>
      </c>
    </row>
    <row r="35" spans="1:14" ht="86.25" thickBot="1">
      <c r="A35" s="8"/>
      <c r="B35" s="9">
        <v>15957</v>
      </c>
      <c r="C35" s="9" t="s">
        <v>213</v>
      </c>
      <c r="D35" s="11">
        <v>45342</v>
      </c>
      <c r="E35" s="9" t="s">
        <v>214</v>
      </c>
      <c r="F35" s="9" t="s">
        <v>153</v>
      </c>
      <c r="G35" s="11">
        <v>45356</v>
      </c>
      <c r="H35" s="9" t="s">
        <v>215</v>
      </c>
      <c r="I35" s="9" t="s">
        <v>215</v>
      </c>
      <c r="J35" s="9" t="s">
        <v>155</v>
      </c>
      <c r="K35" s="12">
        <v>260</v>
      </c>
      <c r="L35" s="12">
        <v>260</v>
      </c>
      <c r="M35" s="12">
        <v>260</v>
      </c>
      <c r="N35" s="9" t="s">
        <v>156</v>
      </c>
    </row>
    <row r="36" spans="1:14" ht="43.5" thickBot="1">
      <c r="A36" s="13"/>
      <c r="B36" s="14">
        <v>15954</v>
      </c>
      <c r="C36" s="14" t="s">
        <v>47</v>
      </c>
      <c r="D36" s="15">
        <v>45323</v>
      </c>
      <c r="E36" s="14" t="s">
        <v>216</v>
      </c>
      <c r="F36" s="14" t="s">
        <v>153</v>
      </c>
      <c r="G36" s="15">
        <v>45361</v>
      </c>
      <c r="H36" s="14" t="s">
        <v>217</v>
      </c>
      <c r="I36" s="14">
        <v>240196</v>
      </c>
      <c r="J36" s="14" t="s">
        <v>155</v>
      </c>
      <c r="K36" s="18">
        <v>2639.43</v>
      </c>
      <c r="L36" s="18">
        <v>2181.35</v>
      </c>
      <c r="M36" s="18">
        <v>2639.43</v>
      </c>
      <c r="N36" s="14" t="s">
        <v>156</v>
      </c>
    </row>
    <row r="37" spans="1:14" ht="43.5" thickBot="1">
      <c r="A37" s="8"/>
      <c r="B37" s="9">
        <v>15950</v>
      </c>
      <c r="C37" s="9" t="s">
        <v>68</v>
      </c>
      <c r="D37" s="11">
        <v>45342</v>
      </c>
      <c r="E37" s="9" t="s">
        <v>218</v>
      </c>
      <c r="F37" s="9" t="s">
        <v>153</v>
      </c>
      <c r="G37" s="11">
        <v>45349</v>
      </c>
      <c r="H37" s="9" t="s">
        <v>219</v>
      </c>
      <c r="I37" s="9" t="s">
        <v>219</v>
      </c>
      <c r="J37" s="9" t="s">
        <v>155</v>
      </c>
      <c r="K37" s="12">
        <v>175.8</v>
      </c>
      <c r="L37" s="12">
        <v>145.29</v>
      </c>
      <c r="M37" s="12">
        <v>175.8</v>
      </c>
      <c r="N37" s="9" t="s">
        <v>156</v>
      </c>
    </row>
    <row r="38" spans="1:14" ht="57.75" thickBot="1">
      <c r="A38" s="13"/>
      <c r="B38" s="14">
        <v>15953</v>
      </c>
      <c r="C38" s="14" t="s">
        <v>102</v>
      </c>
      <c r="D38" s="15">
        <v>45323</v>
      </c>
      <c r="E38" s="14" t="s">
        <v>220</v>
      </c>
      <c r="F38" s="14" t="s">
        <v>153</v>
      </c>
      <c r="G38" s="15">
        <v>45351</v>
      </c>
      <c r="H38" s="14" t="s">
        <v>221</v>
      </c>
      <c r="I38" s="14" t="s">
        <v>222</v>
      </c>
      <c r="J38" s="14" t="s">
        <v>223</v>
      </c>
      <c r="K38" s="18">
        <v>8736.4500000000007</v>
      </c>
      <c r="L38" s="18">
        <v>8736.4500000000007</v>
      </c>
      <c r="M38" s="18">
        <v>8736.4500000000007</v>
      </c>
      <c r="N38" s="14" t="s">
        <v>156</v>
      </c>
    </row>
    <row r="39" spans="1:14" ht="57.75" thickBot="1">
      <c r="A39" s="8"/>
      <c r="B39" s="9">
        <v>15951</v>
      </c>
      <c r="C39" s="9" t="s">
        <v>186</v>
      </c>
      <c r="D39" s="11">
        <v>45335</v>
      </c>
      <c r="E39" s="9" t="s">
        <v>224</v>
      </c>
      <c r="F39" s="9" t="s">
        <v>153</v>
      </c>
      <c r="G39" s="11">
        <v>45365</v>
      </c>
      <c r="H39" s="9">
        <v>2410070033</v>
      </c>
      <c r="I39" s="9">
        <v>2410070033</v>
      </c>
      <c r="J39" s="9" t="s">
        <v>155</v>
      </c>
      <c r="K39" s="17">
        <v>12432.75</v>
      </c>
      <c r="L39" s="17">
        <v>10275</v>
      </c>
      <c r="M39" s="17">
        <v>12432.75</v>
      </c>
      <c r="N39" s="9" t="s">
        <v>156</v>
      </c>
    </row>
    <row r="40" spans="1:14" ht="100.5" thickBot="1">
      <c r="A40" s="13"/>
      <c r="B40" s="14">
        <v>15943</v>
      </c>
      <c r="C40" s="14" t="s">
        <v>225</v>
      </c>
      <c r="D40" s="15">
        <v>45337</v>
      </c>
      <c r="E40" s="14" t="s">
        <v>226</v>
      </c>
      <c r="F40" s="14" t="s">
        <v>153</v>
      </c>
      <c r="G40" s="15">
        <v>45347</v>
      </c>
      <c r="H40" s="14" t="s">
        <v>227</v>
      </c>
      <c r="I40" s="14" t="s">
        <v>227</v>
      </c>
      <c r="J40" s="14" t="s">
        <v>155</v>
      </c>
      <c r="K40" s="16">
        <v>98.17</v>
      </c>
      <c r="L40" s="16">
        <v>98.17</v>
      </c>
      <c r="M40" s="16">
        <v>98.17</v>
      </c>
      <c r="N40" s="14" t="s">
        <v>156</v>
      </c>
    </row>
    <row r="41" spans="1:14" ht="57.75" thickBot="1">
      <c r="A41" s="8"/>
      <c r="B41" s="9">
        <v>15947</v>
      </c>
      <c r="C41" s="9" t="s">
        <v>100</v>
      </c>
      <c r="D41" s="11">
        <v>45338</v>
      </c>
      <c r="E41" s="9" t="s">
        <v>228</v>
      </c>
      <c r="F41" s="9" t="s">
        <v>153</v>
      </c>
      <c r="G41" s="11">
        <v>45367</v>
      </c>
      <c r="H41" s="9" t="s">
        <v>229</v>
      </c>
      <c r="I41" s="9" t="s">
        <v>229</v>
      </c>
      <c r="J41" s="9" t="s">
        <v>155</v>
      </c>
      <c r="K41" s="17">
        <v>5000</v>
      </c>
      <c r="L41" s="17">
        <v>5000</v>
      </c>
      <c r="M41" s="17">
        <v>5000</v>
      </c>
      <c r="N41" s="9" t="s">
        <v>156</v>
      </c>
    </row>
    <row r="42" spans="1:14" ht="43.5" thickBot="1">
      <c r="A42" s="13"/>
      <c r="B42" s="14">
        <v>15946</v>
      </c>
      <c r="C42" s="14" t="s">
        <v>89</v>
      </c>
      <c r="D42" s="15">
        <v>45338</v>
      </c>
      <c r="E42" s="14" t="s">
        <v>230</v>
      </c>
      <c r="F42" s="14" t="s">
        <v>153</v>
      </c>
      <c r="G42" s="15">
        <v>45352</v>
      </c>
      <c r="H42" s="14" t="s">
        <v>231</v>
      </c>
      <c r="I42" s="14" t="s">
        <v>231</v>
      </c>
      <c r="J42" s="14" t="s">
        <v>155</v>
      </c>
      <c r="K42" s="18">
        <v>13915</v>
      </c>
      <c r="L42" s="18">
        <v>11500</v>
      </c>
      <c r="M42" s="18">
        <v>13915</v>
      </c>
      <c r="N42" s="14" t="s">
        <v>156</v>
      </c>
    </row>
    <row r="43" spans="1:14" ht="29.25" thickBot="1">
      <c r="A43" s="8"/>
      <c r="B43" s="9">
        <v>15945</v>
      </c>
      <c r="C43" s="9" t="s">
        <v>49</v>
      </c>
      <c r="D43" s="11">
        <v>45329</v>
      </c>
      <c r="E43" s="9" t="s">
        <v>232</v>
      </c>
      <c r="F43" s="9" t="s">
        <v>153</v>
      </c>
      <c r="G43" s="11">
        <v>45344</v>
      </c>
      <c r="H43" s="9" t="s">
        <v>233</v>
      </c>
      <c r="I43" s="9" t="s">
        <v>233</v>
      </c>
      <c r="J43" s="9" t="s">
        <v>155</v>
      </c>
      <c r="K43" s="17">
        <v>6002.81</v>
      </c>
      <c r="L43" s="17">
        <v>4961</v>
      </c>
      <c r="M43" s="17">
        <v>6002.81</v>
      </c>
      <c r="N43" s="9" t="s">
        <v>156</v>
      </c>
    </row>
    <row r="44" spans="1:14" ht="57.75" thickBot="1">
      <c r="A44" s="13"/>
      <c r="B44" s="14">
        <v>15949</v>
      </c>
      <c r="C44" s="14" t="s">
        <v>100</v>
      </c>
      <c r="D44" s="15">
        <v>45338</v>
      </c>
      <c r="E44" s="14" t="s">
        <v>234</v>
      </c>
      <c r="F44" s="14" t="s">
        <v>153</v>
      </c>
      <c r="G44" s="15">
        <v>45367</v>
      </c>
      <c r="H44" s="14" t="s">
        <v>235</v>
      </c>
      <c r="I44" s="14" t="s">
        <v>235</v>
      </c>
      <c r="J44" s="14" t="s">
        <v>155</v>
      </c>
      <c r="K44" s="18">
        <v>5000</v>
      </c>
      <c r="L44" s="18">
        <v>5000</v>
      </c>
      <c r="M44" s="18">
        <v>5000</v>
      </c>
      <c r="N44" s="14" t="s">
        <v>156</v>
      </c>
    </row>
    <row r="45" spans="1:14" ht="100.5" thickBot="1">
      <c r="A45" s="8"/>
      <c r="B45" s="9">
        <v>15944</v>
      </c>
      <c r="C45" s="9" t="s">
        <v>225</v>
      </c>
      <c r="D45" s="11">
        <v>45337</v>
      </c>
      <c r="E45" s="9" t="s">
        <v>236</v>
      </c>
      <c r="F45" s="9" t="s">
        <v>153</v>
      </c>
      <c r="G45" s="11">
        <v>45347</v>
      </c>
      <c r="H45" s="9" t="s">
        <v>237</v>
      </c>
      <c r="I45" s="9" t="s">
        <v>237</v>
      </c>
      <c r="J45" s="9" t="s">
        <v>155</v>
      </c>
      <c r="K45" s="12">
        <v>141.88999999999999</v>
      </c>
      <c r="L45" s="12">
        <v>117.27</v>
      </c>
      <c r="M45" s="12">
        <v>141.88999999999999</v>
      </c>
      <c r="N45" s="9" t="s">
        <v>156</v>
      </c>
    </row>
    <row r="46" spans="1:14" ht="57.75" thickBot="1">
      <c r="A46" s="13"/>
      <c r="B46" s="14">
        <v>15941</v>
      </c>
      <c r="C46" s="14" t="s">
        <v>91</v>
      </c>
      <c r="D46" s="15">
        <v>45336</v>
      </c>
      <c r="E46" s="14" t="s">
        <v>238</v>
      </c>
      <c r="F46" s="14" t="s">
        <v>153</v>
      </c>
      <c r="G46" s="15">
        <v>45351</v>
      </c>
      <c r="H46" s="14" t="s">
        <v>239</v>
      </c>
      <c r="I46" s="14" t="s">
        <v>239</v>
      </c>
      <c r="J46" s="14" t="s">
        <v>155</v>
      </c>
      <c r="K46" s="18">
        <v>1180.96</v>
      </c>
      <c r="L46" s="16">
        <v>976</v>
      </c>
      <c r="M46" s="18">
        <v>1180.96</v>
      </c>
      <c r="N46" s="14" t="s">
        <v>156</v>
      </c>
    </row>
    <row r="47" spans="1:14" ht="57.75" thickBot="1">
      <c r="A47" s="8"/>
      <c r="B47" s="9">
        <v>15924</v>
      </c>
      <c r="C47" s="9" t="s">
        <v>58</v>
      </c>
      <c r="D47" s="11">
        <v>45330</v>
      </c>
      <c r="E47" s="9" t="s">
        <v>240</v>
      </c>
      <c r="F47" s="9" t="s">
        <v>153</v>
      </c>
      <c r="G47" s="11">
        <v>45351</v>
      </c>
      <c r="H47" s="9">
        <v>342400317</v>
      </c>
      <c r="I47" s="9">
        <v>342400317</v>
      </c>
      <c r="J47" s="9" t="s">
        <v>155</v>
      </c>
      <c r="K47" s="17">
        <v>21018.91</v>
      </c>
      <c r="L47" s="17">
        <v>17371</v>
      </c>
      <c r="M47" s="17">
        <v>21018.91</v>
      </c>
      <c r="N47" s="9" t="s">
        <v>156</v>
      </c>
    </row>
    <row r="48" spans="1:14" ht="29.25" thickBot="1">
      <c r="A48" s="13"/>
      <c r="B48" s="14">
        <v>15920</v>
      </c>
      <c r="C48" s="14" t="s">
        <v>56</v>
      </c>
      <c r="D48" s="15">
        <v>45328</v>
      </c>
      <c r="E48" s="14" t="s">
        <v>241</v>
      </c>
      <c r="F48" s="14" t="s">
        <v>153</v>
      </c>
      <c r="G48" s="15">
        <v>45338</v>
      </c>
      <c r="H48" s="14">
        <v>2024017275</v>
      </c>
      <c r="I48" s="14">
        <v>2024017275</v>
      </c>
      <c r="J48" s="14" t="s">
        <v>155</v>
      </c>
      <c r="K48" s="16">
        <v>213.09</v>
      </c>
      <c r="L48" s="16">
        <v>176.11</v>
      </c>
      <c r="M48" s="16">
        <v>213.09</v>
      </c>
      <c r="N48" s="14" t="s">
        <v>156</v>
      </c>
    </row>
    <row r="49" spans="1:14" ht="29.25" thickBot="1">
      <c r="A49" s="8"/>
      <c r="B49" s="9">
        <v>15926</v>
      </c>
      <c r="C49" s="9" t="s">
        <v>242</v>
      </c>
      <c r="D49" s="11">
        <v>45331</v>
      </c>
      <c r="E49" s="9" t="s">
        <v>243</v>
      </c>
      <c r="F49" s="9" t="s">
        <v>153</v>
      </c>
      <c r="G49" s="11">
        <v>45361</v>
      </c>
      <c r="H49" s="9" t="s">
        <v>244</v>
      </c>
      <c r="I49" s="9" t="s">
        <v>244</v>
      </c>
      <c r="J49" s="9" t="s">
        <v>155</v>
      </c>
      <c r="K49" s="12">
        <v>85.85</v>
      </c>
      <c r="L49" s="12">
        <v>70.95</v>
      </c>
      <c r="M49" s="12">
        <v>85.85</v>
      </c>
      <c r="N49" s="9" t="s">
        <v>156</v>
      </c>
    </row>
    <row r="50" spans="1:14" ht="57.75" thickBot="1">
      <c r="A50" s="8"/>
      <c r="B50" s="9">
        <v>15925</v>
      </c>
      <c r="C50" s="9" t="s">
        <v>58</v>
      </c>
      <c r="D50" s="11">
        <v>45330</v>
      </c>
      <c r="E50" s="9" t="s">
        <v>245</v>
      </c>
      <c r="F50" s="9" t="s">
        <v>153</v>
      </c>
      <c r="G50" s="11">
        <v>45351</v>
      </c>
      <c r="H50" s="9">
        <v>342400316</v>
      </c>
      <c r="I50" s="9">
        <v>342400316</v>
      </c>
      <c r="J50" s="9" t="s">
        <v>155</v>
      </c>
      <c r="K50" s="17">
        <v>23906.58</v>
      </c>
      <c r="L50" s="17">
        <v>19757.5</v>
      </c>
      <c r="M50" s="17">
        <v>23906.58</v>
      </c>
      <c r="N50" s="9" t="s">
        <v>156</v>
      </c>
    </row>
    <row r="51" spans="1:14" ht="29.25" thickBot="1">
      <c r="A51" s="13"/>
      <c r="B51" s="14">
        <v>15919</v>
      </c>
      <c r="C51" s="14" t="s">
        <v>31</v>
      </c>
      <c r="D51" s="15">
        <v>45328</v>
      </c>
      <c r="E51" s="14" t="s">
        <v>246</v>
      </c>
      <c r="F51" s="14" t="s">
        <v>153</v>
      </c>
      <c r="G51" s="15">
        <v>45336</v>
      </c>
      <c r="H51" s="19">
        <v>13596985</v>
      </c>
      <c r="I51" s="19">
        <v>13596985</v>
      </c>
      <c r="J51" s="14" t="s">
        <v>155</v>
      </c>
      <c r="K51" s="16">
        <v>31.71</v>
      </c>
      <c r="L51" s="16">
        <v>29.79</v>
      </c>
      <c r="M51" s="16">
        <v>31.71</v>
      </c>
      <c r="N51" s="14" t="s">
        <v>156</v>
      </c>
    </row>
    <row r="52" spans="1:14" ht="29.25" thickBot="1">
      <c r="A52" s="8"/>
      <c r="B52" s="9">
        <v>15918</v>
      </c>
      <c r="C52" s="9" t="s">
        <v>90</v>
      </c>
      <c r="D52" s="11">
        <v>45316</v>
      </c>
      <c r="E52" s="9" t="s">
        <v>247</v>
      </c>
      <c r="F52" s="9" t="s">
        <v>153</v>
      </c>
      <c r="G52" s="11">
        <v>45351</v>
      </c>
      <c r="H52" s="9" t="s">
        <v>248</v>
      </c>
      <c r="I52" s="9" t="s">
        <v>248</v>
      </c>
      <c r="J52" s="9" t="s">
        <v>155</v>
      </c>
      <c r="K52" s="12">
        <v>14.13</v>
      </c>
      <c r="L52" s="12">
        <v>11.68</v>
      </c>
      <c r="M52" s="12">
        <v>14.13</v>
      </c>
      <c r="N52" s="9" t="s">
        <v>156</v>
      </c>
    </row>
    <row r="53" spans="1:14" ht="29.25" thickBot="1">
      <c r="A53" s="13"/>
      <c r="B53" s="14">
        <v>15909</v>
      </c>
      <c r="C53" s="14" t="s">
        <v>151</v>
      </c>
      <c r="D53" s="15">
        <v>45322</v>
      </c>
      <c r="E53" s="14" t="s">
        <v>249</v>
      </c>
      <c r="F53" s="14" t="s">
        <v>153</v>
      </c>
      <c r="G53" s="15">
        <v>45350</v>
      </c>
      <c r="H53" s="14" t="s">
        <v>250</v>
      </c>
      <c r="I53" s="14" t="s">
        <v>250</v>
      </c>
      <c r="J53" s="14" t="s">
        <v>155</v>
      </c>
      <c r="K53" s="18">
        <v>1500</v>
      </c>
      <c r="L53" s="18">
        <v>1500</v>
      </c>
      <c r="M53" s="18">
        <v>1500</v>
      </c>
      <c r="N53" s="14" t="s">
        <v>156</v>
      </c>
    </row>
    <row r="54" spans="1:14" ht="43.5" thickBot="1">
      <c r="A54" s="8"/>
      <c r="B54" s="9">
        <v>15914</v>
      </c>
      <c r="C54" s="9" t="s">
        <v>68</v>
      </c>
      <c r="D54" s="11">
        <v>45322</v>
      </c>
      <c r="E54" s="9" t="s">
        <v>251</v>
      </c>
      <c r="F54" s="9" t="s">
        <v>153</v>
      </c>
      <c r="G54" s="11">
        <v>45329</v>
      </c>
      <c r="H54" s="9" t="s">
        <v>252</v>
      </c>
      <c r="I54" s="9" t="s">
        <v>252</v>
      </c>
      <c r="J54" s="9" t="s">
        <v>155</v>
      </c>
      <c r="K54" s="12">
        <v>369.05</v>
      </c>
      <c r="L54" s="12">
        <v>305</v>
      </c>
      <c r="M54" s="12">
        <v>369.05</v>
      </c>
      <c r="N54" s="9" t="s">
        <v>156</v>
      </c>
    </row>
    <row r="55" spans="1:14" ht="57.75" thickBot="1">
      <c r="A55" s="13"/>
      <c r="B55" s="14">
        <v>15911</v>
      </c>
      <c r="C55" s="14" t="s">
        <v>253</v>
      </c>
      <c r="D55" s="15">
        <v>45292</v>
      </c>
      <c r="E55" s="14" t="s">
        <v>254</v>
      </c>
      <c r="F55" s="14" t="s">
        <v>153</v>
      </c>
      <c r="G55" s="15">
        <v>45322</v>
      </c>
      <c r="H55" s="14" t="s">
        <v>255</v>
      </c>
      <c r="I55" s="14" t="s">
        <v>256</v>
      </c>
      <c r="J55" s="14" t="s">
        <v>155</v>
      </c>
      <c r="K55" s="18">
        <v>4021.3</v>
      </c>
      <c r="L55" s="18">
        <v>4021.3</v>
      </c>
      <c r="M55" s="18">
        <v>4021.3</v>
      </c>
      <c r="N55" s="14" t="s">
        <v>156</v>
      </c>
    </row>
    <row r="56" spans="1:14" ht="29.25" thickBot="1">
      <c r="A56" s="8"/>
      <c r="B56" s="9">
        <v>15910</v>
      </c>
      <c r="C56" s="9" t="s">
        <v>31</v>
      </c>
      <c r="D56" s="11">
        <v>45327</v>
      </c>
      <c r="E56" s="9" t="s">
        <v>257</v>
      </c>
      <c r="F56" s="9" t="s">
        <v>153</v>
      </c>
      <c r="G56" s="11">
        <v>45335</v>
      </c>
      <c r="H56" s="20">
        <v>13595288</v>
      </c>
      <c r="I56" s="20">
        <v>13595288</v>
      </c>
      <c r="J56" s="9" t="s">
        <v>155</v>
      </c>
      <c r="K56" s="12">
        <v>16.37</v>
      </c>
      <c r="L56" s="12">
        <v>15.38</v>
      </c>
      <c r="M56" s="12">
        <v>16.37</v>
      </c>
      <c r="N56" s="9" t="s">
        <v>156</v>
      </c>
    </row>
    <row r="57" spans="1:14" ht="29.25" thickBot="1">
      <c r="A57" s="13"/>
      <c r="B57" s="14">
        <v>15913</v>
      </c>
      <c r="C57" s="14" t="s">
        <v>31</v>
      </c>
      <c r="D57" s="15">
        <v>45324</v>
      </c>
      <c r="E57" s="14" t="s">
        <v>258</v>
      </c>
      <c r="F57" s="14" t="s">
        <v>153</v>
      </c>
      <c r="G57" s="15">
        <v>45332</v>
      </c>
      <c r="H57" s="19">
        <v>13591812</v>
      </c>
      <c r="I57" s="19">
        <v>13591812</v>
      </c>
      <c r="J57" s="14" t="s">
        <v>155</v>
      </c>
      <c r="K57" s="16">
        <v>103.27</v>
      </c>
      <c r="L57" s="16">
        <v>88.26</v>
      </c>
      <c r="M57" s="16">
        <v>103.27</v>
      </c>
      <c r="N57" s="14" t="s">
        <v>156</v>
      </c>
    </row>
    <row r="58" spans="1:14" ht="29.25" thickBot="1">
      <c r="A58" s="8"/>
      <c r="B58" s="9">
        <v>15908</v>
      </c>
      <c r="C58" s="9" t="s">
        <v>151</v>
      </c>
      <c r="D58" s="11">
        <v>45322</v>
      </c>
      <c r="E58" s="9" t="s">
        <v>259</v>
      </c>
      <c r="F58" s="9" t="s">
        <v>153</v>
      </c>
      <c r="G58" s="11">
        <v>45350</v>
      </c>
      <c r="H58" s="9" t="s">
        <v>260</v>
      </c>
      <c r="I58" s="9" t="s">
        <v>260</v>
      </c>
      <c r="J58" s="9" t="s">
        <v>155</v>
      </c>
      <c r="K58" s="17">
        <v>4000</v>
      </c>
      <c r="L58" s="17">
        <v>4000</v>
      </c>
      <c r="M58" s="17">
        <v>4000</v>
      </c>
      <c r="N58" s="9" t="s">
        <v>156</v>
      </c>
    </row>
    <row r="59" spans="1:14" ht="43.5" thickBot="1">
      <c r="A59" s="13"/>
      <c r="B59" s="14">
        <v>15905</v>
      </c>
      <c r="C59" s="14" t="s">
        <v>157</v>
      </c>
      <c r="D59" s="15">
        <v>45323</v>
      </c>
      <c r="E59" s="14" t="s">
        <v>261</v>
      </c>
      <c r="F59" s="14" t="s">
        <v>153</v>
      </c>
      <c r="G59" s="15">
        <v>45337</v>
      </c>
      <c r="H59" s="14" t="s">
        <v>262</v>
      </c>
      <c r="I59" s="14" t="s">
        <v>262</v>
      </c>
      <c r="J59" s="14" t="s">
        <v>155</v>
      </c>
      <c r="K59" s="16">
        <v>72.48</v>
      </c>
      <c r="L59" s="16">
        <v>59.9</v>
      </c>
      <c r="M59" s="16">
        <v>72.48</v>
      </c>
      <c r="N59" s="14" t="s">
        <v>156</v>
      </c>
    </row>
    <row r="60" spans="1:14" ht="29.25" thickBot="1">
      <c r="A60" s="8"/>
      <c r="B60" s="9">
        <v>15894</v>
      </c>
      <c r="C60" s="9" t="s">
        <v>83</v>
      </c>
      <c r="D60" s="11">
        <v>45293</v>
      </c>
      <c r="E60" s="9" t="s">
        <v>263</v>
      </c>
      <c r="F60" s="9" t="s">
        <v>153</v>
      </c>
      <c r="G60" s="11">
        <v>45350</v>
      </c>
      <c r="H60" s="9">
        <v>201112120</v>
      </c>
      <c r="I60" s="9">
        <v>201112120</v>
      </c>
      <c r="J60" s="9" t="s">
        <v>155</v>
      </c>
      <c r="K60" s="12">
        <v>535</v>
      </c>
      <c r="L60" s="12">
        <v>535</v>
      </c>
      <c r="M60" s="12">
        <v>535</v>
      </c>
      <c r="N60" s="9" t="s">
        <v>156</v>
      </c>
    </row>
    <row r="61" spans="1:14" ht="72" thickBot="1">
      <c r="A61" s="13"/>
      <c r="B61" s="14">
        <v>15904</v>
      </c>
      <c r="C61" s="14" t="s">
        <v>67</v>
      </c>
      <c r="D61" s="15">
        <v>45322</v>
      </c>
      <c r="E61" s="14" t="s">
        <v>264</v>
      </c>
      <c r="F61" s="14" t="s">
        <v>153</v>
      </c>
      <c r="G61" s="15">
        <v>45351</v>
      </c>
      <c r="H61" s="14">
        <v>202400236</v>
      </c>
      <c r="I61" s="14">
        <v>202400236</v>
      </c>
      <c r="J61" s="14" t="s">
        <v>155</v>
      </c>
      <c r="K61" s="16">
        <v>334.52</v>
      </c>
      <c r="L61" s="16">
        <v>276.45999999999998</v>
      </c>
      <c r="M61" s="16">
        <v>334.52</v>
      </c>
      <c r="N61" s="14" t="s">
        <v>156</v>
      </c>
    </row>
    <row r="62" spans="1:14" ht="57.75" thickBot="1">
      <c r="A62" s="8"/>
      <c r="B62" s="9">
        <v>15901</v>
      </c>
      <c r="C62" s="9" t="s">
        <v>75</v>
      </c>
      <c r="D62" s="11">
        <v>45317</v>
      </c>
      <c r="E62" s="9" t="s">
        <v>265</v>
      </c>
      <c r="F62" s="9" t="s">
        <v>153</v>
      </c>
      <c r="G62" s="11">
        <v>45348</v>
      </c>
      <c r="H62" s="9">
        <v>1101324216</v>
      </c>
      <c r="I62" s="9">
        <v>1101324216</v>
      </c>
      <c r="J62" s="9" t="s">
        <v>155</v>
      </c>
      <c r="K62" s="17">
        <v>13480.92</v>
      </c>
      <c r="L62" s="17">
        <v>13480.92</v>
      </c>
      <c r="M62" s="17">
        <v>13480.92</v>
      </c>
      <c r="N62" s="9" t="s">
        <v>156</v>
      </c>
    </row>
    <row r="63" spans="1:14" ht="57.75" thickBot="1">
      <c r="A63" s="13"/>
      <c r="B63" s="14">
        <v>15899</v>
      </c>
      <c r="C63" s="14" t="s">
        <v>75</v>
      </c>
      <c r="D63" s="15">
        <v>45317</v>
      </c>
      <c r="E63" s="14" t="s">
        <v>266</v>
      </c>
      <c r="F63" s="14" t="s">
        <v>153</v>
      </c>
      <c r="G63" s="15">
        <v>45348</v>
      </c>
      <c r="H63" s="14">
        <v>1101324223</v>
      </c>
      <c r="I63" s="14">
        <v>1101324223</v>
      </c>
      <c r="J63" s="14" t="s">
        <v>155</v>
      </c>
      <c r="K63" s="18">
        <v>108029.4</v>
      </c>
      <c r="L63" s="18">
        <v>108029.4</v>
      </c>
      <c r="M63" s="18">
        <v>108029.4</v>
      </c>
      <c r="N63" s="14" t="s">
        <v>156</v>
      </c>
    </row>
    <row r="64" spans="1:14" ht="57.75" thickBot="1">
      <c r="A64" s="8"/>
      <c r="B64" s="9">
        <v>15900</v>
      </c>
      <c r="C64" s="9" t="s">
        <v>75</v>
      </c>
      <c r="D64" s="11">
        <v>45317</v>
      </c>
      <c r="E64" s="9" t="s">
        <v>267</v>
      </c>
      <c r="F64" s="9" t="s">
        <v>153</v>
      </c>
      <c r="G64" s="11">
        <v>45348</v>
      </c>
      <c r="H64" s="9">
        <v>1101324224</v>
      </c>
      <c r="I64" s="9">
        <v>1101324224</v>
      </c>
      <c r="J64" s="9" t="s">
        <v>155</v>
      </c>
      <c r="K64" s="17">
        <v>180759.23</v>
      </c>
      <c r="L64" s="17">
        <v>180759.23</v>
      </c>
      <c r="M64" s="17">
        <v>180759.23</v>
      </c>
      <c r="N64" s="9" t="s">
        <v>156</v>
      </c>
    </row>
    <row r="65" spans="1:14" ht="43.5" thickBot="1">
      <c r="A65" s="13"/>
      <c r="B65" s="14">
        <v>15898</v>
      </c>
      <c r="C65" s="14" t="s">
        <v>35</v>
      </c>
      <c r="D65" s="15">
        <v>45322</v>
      </c>
      <c r="E65" s="14" t="s">
        <v>268</v>
      </c>
      <c r="F65" s="14" t="s">
        <v>153</v>
      </c>
      <c r="G65" s="15">
        <v>45323</v>
      </c>
      <c r="H65" s="14">
        <v>4904232650</v>
      </c>
      <c r="I65" s="14">
        <v>4904232650</v>
      </c>
      <c r="J65" s="14" t="s">
        <v>155</v>
      </c>
      <c r="K65" s="16">
        <v>10.4</v>
      </c>
      <c r="L65" s="16">
        <v>10.4</v>
      </c>
      <c r="M65" s="16">
        <v>10.4</v>
      </c>
      <c r="N65" s="14" t="s">
        <v>156</v>
      </c>
    </row>
    <row r="66" spans="1:14" ht="29.25" thickBot="1">
      <c r="A66" s="8"/>
      <c r="B66" s="9">
        <v>15896</v>
      </c>
      <c r="C66" s="9" t="s">
        <v>57</v>
      </c>
      <c r="D66" s="11">
        <v>45322</v>
      </c>
      <c r="E66" s="9" t="s">
        <v>269</v>
      </c>
      <c r="F66" s="9" t="s">
        <v>153</v>
      </c>
      <c r="G66" s="11">
        <v>45328</v>
      </c>
      <c r="H66" s="9" t="s">
        <v>270</v>
      </c>
      <c r="I66" s="9" t="s">
        <v>270</v>
      </c>
      <c r="J66" s="9" t="s">
        <v>155</v>
      </c>
      <c r="K66" s="17">
        <v>2529.5500000000002</v>
      </c>
      <c r="L66" s="17">
        <v>2090.54</v>
      </c>
      <c r="M66" s="17">
        <v>2529.5500000000002</v>
      </c>
      <c r="N66" s="9" t="s">
        <v>156</v>
      </c>
    </row>
    <row r="67" spans="1:14" ht="57.75" thickBot="1">
      <c r="A67" s="13"/>
      <c r="B67" s="14">
        <v>15891</v>
      </c>
      <c r="C67" s="14" t="s">
        <v>58</v>
      </c>
      <c r="D67" s="15">
        <v>45320</v>
      </c>
      <c r="E67" s="14" t="s">
        <v>271</v>
      </c>
      <c r="F67" s="14" t="s">
        <v>153</v>
      </c>
      <c r="G67" s="15">
        <v>45351</v>
      </c>
      <c r="H67" s="14">
        <v>342400061</v>
      </c>
      <c r="I67" s="14">
        <v>342400061</v>
      </c>
      <c r="J67" s="14" t="s">
        <v>155</v>
      </c>
      <c r="K67" s="18">
        <v>13688.73</v>
      </c>
      <c r="L67" s="18">
        <v>11313</v>
      </c>
      <c r="M67" s="18">
        <v>13688.73</v>
      </c>
      <c r="N67" s="14" t="s">
        <v>156</v>
      </c>
    </row>
    <row r="68" spans="1:14" ht="57.75" thickBot="1">
      <c r="A68" s="8"/>
      <c r="B68" s="9">
        <v>15892</v>
      </c>
      <c r="C68" s="9" t="s">
        <v>58</v>
      </c>
      <c r="D68" s="11">
        <v>45322</v>
      </c>
      <c r="E68" s="9" t="s">
        <v>272</v>
      </c>
      <c r="F68" s="9" t="s">
        <v>153</v>
      </c>
      <c r="G68" s="11">
        <v>45351</v>
      </c>
      <c r="H68" s="9">
        <v>342400260</v>
      </c>
      <c r="I68" s="9">
        <v>342400260</v>
      </c>
      <c r="J68" s="9" t="s">
        <v>155</v>
      </c>
      <c r="K68" s="17">
        <v>45398.35</v>
      </c>
      <c r="L68" s="17">
        <v>37519.300000000003</v>
      </c>
      <c r="M68" s="17">
        <v>45398.35</v>
      </c>
      <c r="N68" s="9" t="s">
        <v>156</v>
      </c>
    </row>
    <row r="69" spans="1:14" ht="29.25" thickBot="1">
      <c r="A69" s="13"/>
      <c r="B69" s="14">
        <v>15893</v>
      </c>
      <c r="C69" s="14" t="s">
        <v>192</v>
      </c>
      <c r="D69" s="15">
        <v>45322</v>
      </c>
      <c r="E69" s="14" t="s">
        <v>273</v>
      </c>
      <c r="F69" s="14" t="s">
        <v>153</v>
      </c>
      <c r="G69" s="15">
        <v>45351</v>
      </c>
      <c r="H69" s="14" t="s">
        <v>274</v>
      </c>
      <c r="I69" s="14" t="s">
        <v>274</v>
      </c>
      <c r="J69" s="14" t="s">
        <v>195</v>
      </c>
      <c r="K69" s="18">
        <v>4000</v>
      </c>
      <c r="L69" s="18">
        <v>4000</v>
      </c>
      <c r="M69" s="18">
        <v>4000</v>
      </c>
      <c r="N69" s="14" t="s">
        <v>156</v>
      </c>
    </row>
    <row r="70" spans="1:14" ht="57.75" thickBot="1">
      <c r="A70" s="8"/>
      <c r="B70" s="9">
        <v>15890</v>
      </c>
      <c r="C70" s="9" t="s">
        <v>58</v>
      </c>
      <c r="D70" s="11">
        <v>45320</v>
      </c>
      <c r="E70" s="9" t="s">
        <v>275</v>
      </c>
      <c r="F70" s="9" t="s">
        <v>153</v>
      </c>
      <c r="G70" s="11">
        <v>45351</v>
      </c>
      <c r="H70" s="9">
        <v>342400053</v>
      </c>
      <c r="I70" s="9">
        <v>342400053</v>
      </c>
      <c r="J70" s="9" t="s">
        <v>155</v>
      </c>
      <c r="K70" s="17">
        <v>7581.01</v>
      </c>
      <c r="L70" s="17">
        <v>6265.3</v>
      </c>
      <c r="M70" s="17">
        <v>7581.01</v>
      </c>
      <c r="N70" s="9" t="s">
        <v>156</v>
      </c>
    </row>
    <row r="71" spans="1:14" ht="29.25" thickBot="1">
      <c r="A71" s="13"/>
      <c r="B71" s="14">
        <v>15895</v>
      </c>
      <c r="C71" s="14" t="s">
        <v>51</v>
      </c>
      <c r="D71" s="15">
        <v>45322</v>
      </c>
      <c r="E71" s="14" t="s">
        <v>276</v>
      </c>
      <c r="F71" s="14" t="s">
        <v>153</v>
      </c>
      <c r="G71" s="15">
        <v>45352</v>
      </c>
      <c r="H71" s="14" t="s">
        <v>277</v>
      </c>
      <c r="I71" s="14" t="s">
        <v>277</v>
      </c>
      <c r="J71" s="14" t="s">
        <v>155</v>
      </c>
      <c r="K71" s="18">
        <v>57717</v>
      </c>
      <c r="L71" s="18">
        <v>47700</v>
      </c>
      <c r="M71" s="18">
        <v>57717</v>
      </c>
      <c r="N71" s="14" t="s">
        <v>156</v>
      </c>
    </row>
    <row r="72" spans="1:14" ht="29.25" thickBot="1">
      <c r="A72" s="8"/>
      <c r="B72" s="9">
        <v>15889</v>
      </c>
      <c r="C72" s="9" t="s">
        <v>61</v>
      </c>
      <c r="D72" s="11">
        <v>45319</v>
      </c>
      <c r="E72" s="9" t="s">
        <v>278</v>
      </c>
      <c r="F72" s="9" t="s">
        <v>153</v>
      </c>
      <c r="G72" s="11">
        <v>45349</v>
      </c>
      <c r="H72" s="9" t="s">
        <v>279</v>
      </c>
      <c r="I72" s="9" t="s">
        <v>279</v>
      </c>
      <c r="J72" s="9" t="s">
        <v>155</v>
      </c>
      <c r="K72" s="17">
        <v>9381.9</v>
      </c>
      <c r="L72" s="17">
        <v>7753.64</v>
      </c>
      <c r="M72" s="17">
        <v>9381.9</v>
      </c>
      <c r="N72" s="9" t="s">
        <v>156</v>
      </c>
    </row>
    <row r="73" spans="1:14" ht="43.5" thickBot="1">
      <c r="A73" s="13"/>
      <c r="B73" s="14">
        <v>15897</v>
      </c>
      <c r="C73" s="14" t="s">
        <v>175</v>
      </c>
      <c r="D73" s="15">
        <v>45316</v>
      </c>
      <c r="E73" s="14" t="s">
        <v>280</v>
      </c>
      <c r="F73" s="14" t="s">
        <v>153</v>
      </c>
      <c r="G73" s="15">
        <v>45326</v>
      </c>
      <c r="H73" s="14" t="s">
        <v>281</v>
      </c>
      <c r="I73" s="14" t="s">
        <v>281</v>
      </c>
      <c r="J73" s="14" t="s">
        <v>155</v>
      </c>
      <c r="K73" s="16">
        <v>568.53</v>
      </c>
      <c r="L73" s="16">
        <v>568.53</v>
      </c>
      <c r="M73" s="16">
        <v>568.53</v>
      </c>
      <c r="N73" s="14" t="s">
        <v>156</v>
      </c>
    </row>
    <row r="74" spans="1:14" ht="57.75" thickBot="1">
      <c r="A74" s="8"/>
      <c r="B74" s="9">
        <v>15887</v>
      </c>
      <c r="C74" s="9" t="s">
        <v>75</v>
      </c>
      <c r="D74" s="11">
        <v>45317</v>
      </c>
      <c r="E74" s="9" t="s">
        <v>282</v>
      </c>
      <c r="F74" s="9" t="s">
        <v>153</v>
      </c>
      <c r="G74" s="11">
        <v>45347</v>
      </c>
      <c r="H74" s="9">
        <v>1101323983</v>
      </c>
      <c r="I74" s="9">
        <v>1101323983</v>
      </c>
      <c r="J74" s="9" t="s">
        <v>155</v>
      </c>
      <c r="K74" s="12">
        <v>62.31</v>
      </c>
      <c r="L74" s="12">
        <v>62.31</v>
      </c>
      <c r="M74" s="12">
        <v>62.31</v>
      </c>
      <c r="N74" s="9" t="s">
        <v>156</v>
      </c>
    </row>
    <row r="75" spans="1:14" ht="43.5" thickBot="1">
      <c r="A75" s="13"/>
      <c r="B75" s="14">
        <v>15875</v>
      </c>
      <c r="C75" s="14" t="s">
        <v>95</v>
      </c>
      <c r="D75" s="15">
        <v>45292</v>
      </c>
      <c r="E75" s="14" t="s">
        <v>283</v>
      </c>
      <c r="F75" s="14" t="s">
        <v>153</v>
      </c>
      <c r="G75" s="15">
        <v>45322</v>
      </c>
      <c r="H75" s="14" t="s">
        <v>284</v>
      </c>
      <c r="I75" s="14" t="s">
        <v>285</v>
      </c>
      <c r="J75" s="14" t="s">
        <v>155</v>
      </c>
      <c r="K75" s="18">
        <v>5000</v>
      </c>
      <c r="L75" s="18">
        <v>5000</v>
      </c>
      <c r="M75" s="18">
        <v>5000</v>
      </c>
      <c r="N75" s="14" t="s">
        <v>156</v>
      </c>
    </row>
    <row r="76" spans="1:14" ht="43.5" thickBot="1">
      <c r="A76" s="8"/>
      <c r="B76" s="9">
        <v>15876</v>
      </c>
      <c r="C76" s="9" t="s">
        <v>95</v>
      </c>
      <c r="D76" s="11">
        <v>45292</v>
      </c>
      <c r="E76" s="9" t="s">
        <v>286</v>
      </c>
      <c r="F76" s="9" t="s">
        <v>153</v>
      </c>
      <c r="G76" s="11">
        <v>45657</v>
      </c>
      <c r="H76" s="9" t="s">
        <v>287</v>
      </c>
      <c r="I76" s="9" t="s">
        <v>288</v>
      </c>
      <c r="J76" s="9" t="s">
        <v>155</v>
      </c>
      <c r="K76" s="17">
        <v>5000</v>
      </c>
      <c r="L76" s="17">
        <v>5000</v>
      </c>
      <c r="M76" s="17">
        <v>5000</v>
      </c>
      <c r="N76" s="9" t="s">
        <v>156</v>
      </c>
    </row>
    <row r="77" spans="1:14" ht="29.25" thickBot="1">
      <c r="A77" s="13"/>
      <c r="B77" s="14">
        <v>15885</v>
      </c>
      <c r="C77" s="14" t="s">
        <v>199</v>
      </c>
      <c r="D77" s="15">
        <v>45316</v>
      </c>
      <c r="E77" s="14" t="s">
        <v>289</v>
      </c>
      <c r="F77" s="14" t="s">
        <v>153</v>
      </c>
      <c r="G77" s="15">
        <v>45326</v>
      </c>
      <c r="H77" s="14">
        <v>2517279</v>
      </c>
      <c r="I77" s="14">
        <v>2517279</v>
      </c>
      <c r="J77" s="14" t="s">
        <v>155</v>
      </c>
      <c r="K77" s="16">
        <v>826.44</v>
      </c>
      <c r="L77" s="16">
        <v>826.44</v>
      </c>
      <c r="M77" s="16">
        <v>826.44</v>
      </c>
      <c r="N77" s="14" t="s">
        <v>156</v>
      </c>
    </row>
    <row r="78" spans="1:14" ht="57.75" thickBot="1">
      <c r="A78" s="8"/>
      <c r="B78" s="9">
        <v>15883</v>
      </c>
      <c r="C78" s="9" t="s">
        <v>75</v>
      </c>
      <c r="D78" s="11">
        <v>45317</v>
      </c>
      <c r="E78" s="9" t="s">
        <v>290</v>
      </c>
      <c r="F78" s="9" t="s">
        <v>153</v>
      </c>
      <c r="G78" s="11">
        <v>45348</v>
      </c>
      <c r="H78" s="9">
        <v>1101323401</v>
      </c>
      <c r="I78" s="9">
        <v>1101323401</v>
      </c>
      <c r="J78" s="9" t="s">
        <v>155</v>
      </c>
      <c r="K78" s="17">
        <v>18842.400000000001</v>
      </c>
      <c r="L78" s="17">
        <v>18842.400000000001</v>
      </c>
      <c r="M78" s="17">
        <v>18842.400000000001</v>
      </c>
      <c r="N78" s="9" t="s">
        <v>156</v>
      </c>
    </row>
    <row r="79" spans="1:14" ht="29.25" thickBot="1">
      <c r="A79" s="13"/>
      <c r="B79" s="14">
        <v>15882</v>
      </c>
      <c r="C79" s="14" t="s">
        <v>45</v>
      </c>
      <c r="D79" s="15">
        <v>45320</v>
      </c>
      <c r="E79" s="14" t="s">
        <v>291</v>
      </c>
      <c r="F79" s="14" t="s">
        <v>153</v>
      </c>
      <c r="G79" s="15">
        <v>45350</v>
      </c>
      <c r="H79" s="14">
        <v>20240046</v>
      </c>
      <c r="I79" s="14">
        <v>20240046</v>
      </c>
      <c r="J79" s="14" t="s">
        <v>155</v>
      </c>
      <c r="K79" s="16">
        <v>954.29</v>
      </c>
      <c r="L79" s="16">
        <v>909.49</v>
      </c>
      <c r="M79" s="16">
        <v>954.29</v>
      </c>
      <c r="N79" s="14" t="s">
        <v>156</v>
      </c>
    </row>
    <row r="80" spans="1:14" ht="29.25" thickBot="1">
      <c r="A80" s="8"/>
      <c r="B80" s="9">
        <v>15879</v>
      </c>
      <c r="C80" s="9" t="s">
        <v>86</v>
      </c>
      <c r="D80" s="11">
        <v>45320</v>
      </c>
      <c r="E80" s="9" t="s">
        <v>292</v>
      </c>
      <c r="F80" s="9" t="s">
        <v>153</v>
      </c>
      <c r="G80" s="11">
        <v>45336</v>
      </c>
      <c r="H80" s="9" t="s">
        <v>293</v>
      </c>
      <c r="I80" s="9" t="s">
        <v>293</v>
      </c>
      <c r="J80" s="9" t="s">
        <v>155</v>
      </c>
      <c r="K80" s="17">
        <v>11174.15</v>
      </c>
      <c r="L80" s="17">
        <v>10391.030000000001</v>
      </c>
      <c r="M80" s="17">
        <v>11174.15</v>
      </c>
      <c r="N80" s="9" t="s">
        <v>156</v>
      </c>
    </row>
    <row r="81" spans="1:14" ht="29.25" thickBot="1">
      <c r="A81" s="13"/>
      <c r="B81" s="14">
        <v>15859</v>
      </c>
      <c r="C81" s="14" t="s">
        <v>63</v>
      </c>
      <c r="D81" s="15">
        <v>45314</v>
      </c>
      <c r="E81" s="14" t="s">
        <v>294</v>
      </c>
      <c r="F81" s="14" t="s">
        <v>153</v>
      </c>
      <c r="G81" s="15">
        <v>45347</v>
      </c>
      <c r="H81" s="14" t="s">
        <v>295</v>
      </c>
      <c r="I81" s="14" t="s">
        <v>295</v>
      </c>
      <c r="J81" s="14" t="s">
        <v>296</v>
      </c>
      <c r="K81" s="16">
        <v>360</v>
      </c>
      <c r="L81" s="16">
        <v>360</v>
      </c>
      <c r="M81" s="16">
        <v>360</v>
      </c>
      <c r="N81" s="14" t="s">
        <v>156</v>
      </c>
    </row>
    <row r="82" spans="1:14" ht="57.75" thickBot="1">
      <c r="A82" s="8"/>
      <c r="B82" s="9">
        <v>15856</v>
      </c>
      <c r="C82" s="9" t="s">
        <v>71</v>
      </c>
      <c r="D82" s="11">
        <v>45292</v>
      </c>
      <c r="E82" s="9" t="s">
        <v>297</v>
      </c>
      <c r="F82" s="9" t="s">
        <v>153</v>
      </c>
      <c r="G82" s="11">
        <v>45315</v>
      </c>
      <c r="H82" s="9" t="s">
        <v>298</v>
      </c>
      <c r="I82" s="9">
        <v>202470000005</v>
      </c>
      <c r="J82" s="9" t="s">
        <v>155</v>
      </c>
      <c r="K82" s="12">
        <v>495</v>
      </c>
      <c r="L82" s="12">
        <v>495</v>
      </c>
      <c r="M82" s="12">
        <v>495</v>
      </c>
      <c r="N82" s="9" t="s">
        <v>156</v>
      </c>
    </row>
    <row r="83" spans="1:14" ht="29.25" thickBot="1">
      <c r="A83" s="13"/>
      <c r="B83" s="14">
        <v>15849</v>
      </c>
      <c r="C83" s="14" t="s">
        <v>299</v>
      </c>
      <c r="D83" s="15">
        <v>45314</v>
      </c>
      <c r="E83" s="14" t="s">
        <v>300</v>
      </c>
      <c r="F83" s="14" t="s">
        <v>153</v>
      </c>
      <c r="G83" s="15">
        <v>45345</v>
      </c>
      <c r="H83" s="14">
        <v>4240001001</v>
      </c>
      <c r="I83" s="14">
        <v>4240001001</v>
      </c>
      <c r="J83" s="14" t="s">
        <v>155</v>
      </c>
      <c r="K83" s="16">
        <v>195.71</v>
      </c>
      <c r="L83" s="16">
        <v>161.74</v>
      </c>
      <c r="M83" s="16">
        <v>195.71</v>
      </c>
      <c r="N83" s="14" t="s">
        <v>156</v>
      </c>
    </row>
    <row r="84" spans="1:14" ht="57.75" thickBot="1">
      <c r="A84" s="8"/>
      <c r="B84" s="9">
        <v>15843</v>
      </c>
      <c r="C84" s="9" t="s">
        <v>75</v>
      </c>
      <c r="D84" s="11">
        <v>45313</v>
      </c>
      <c r="E84" s="9" t="s">
        <v>301</v>
      </c>
      <c r="F84" s="9" t="s">
        <v>153</v>
      </c>
      <c r="G84" s="11">
        <v>45343</v>
      </c>
      <c r="H84" s="9">
        <v>1101321623</v>
      </c>
      <c r="I84" s="9">
        <v>1101321623</v>
      </c>
      <c r="J84" s="9" t="s">
        <v>155</v>
      </c>
      <c r="K84" s="17">
        <v>1830.8</v>
      </c>
      <c r="L84" s="17">
        <v>1830.8</v>
      </c>
      <c r="M84" s="17">
        <v>1830.8</v>
      </c>
      <c r="N84" s="9" t="s">
        <v>156</v>
      </c>
    </row>
    <row r="85" spans="1:14" ht="57.75" thickBot="1">
      <c r="A85" s="13"/>
      <c r="B85" s="14">
        <v>15844</v>
      </c>
      <c r="C85" s="14" t="s">
        <v>75</v>
      </c>
      <c r="D85" s="15">
        <v>45313</v>
      </c>
      <c r="E85" s="14" t="s">
        <v>302</v>
      </c>
      <c r="F85" s="14" t="s">
        <v>153</v>
      </c>
      <c r="G85" s="15">
        <v>45343</v>
      </c>
      <c r="H85" s="14">
        <v>1101321622</v>
      </c>
      <c r="I85" s="14">
        <v>1101321622</v>
      </c>
      <c r="J85" s="14" t="s">
        <v>155</v>
      </c>
      <c r="K85" s="18">
        <v>5338.47</v>
      </c>
      <c r="L85" s="18">
        <v>5338.47</v>
      </c>
      <c r="M85" s="18">
        <v>5338.47</v>
      </c>
      <c r="N85" s="14" t="s">
        <v>156</v>
      </c>
    </row>
    <row r="86" spans="1:14" ht="43.5" thickBot="1">
      <c r="A86" s="8"/>
      <c r="B86" s="9">
        <v>15839</v>
      </c>
      <c r="C86" s="9" t="s">
        <v>99</v>
      </c>
      <c r="D86" s="11">
        <v>45313</v>
      </c>
      <c r="E86" s="9" t="s">
        <v>303</v>
      </c>
      <c r="F86" s="9" t="s">
        <v>153</v>
      </c>
      <c r="G86" s="11">
        <v>45344</v>
      </c>
      <c r="H86" s="9" t="s">
        <v>304</v>
      </c>
      <c r="I86" s="9" t="s">
        <v>304</v>
      </c>
      <c r="J86" s="9" t="s">
        <v>155</v>
      </c>
      <c r="K86" s="17">
        <v>6250</v>
      </c>
      <c r="L86" s="17">
        <v>6250</v>
      </c>
      <c r="M86" s="17">
        <v>6250</v>
      </c>
      <c r="N86" s="9" t="s">
        <v>156</v>
      </c>
    </row>
    <row r="87" spans="1:14" ht="57.75" thickBot="1">
      <c r="A87" s="13"/>
      <c r="B87" s="14">
        <v>15254</v>
      </c>
      <c r="C87" s="14" t="s">
        <v>186</v>
      </c>
      <c r="D87" s="15">
        <v>45292</v>
      </c>
      <c r="E87" s="14" t="s">
        <v>305</v>
      </c>
      <c r="F87" s="14" t="s">
        <v>306</v>
      </c>
      <c r="G87" s="15">
        <v>45292</v>
      </c>
      <c r="H87" s="14" t="s">
        <v>307</v>
      </c>
      <c r="I87" s="14">
        <v>2310070134</v>
      </c>
      <c r="J87" s="14" t="s">
        <v>155</v>
      </c>
      <c r="K87" s="18">
        <v>65104.05</v>
      </c>
      <c r="L87" s="18">
        <v>53805</v>
      </c>
      <c r="M87" s="18">
        <v>65104.05</v>
      </c>
      <c r="N87" s="14" t="s">
        <v>156</v>
      </c>
    </row>
    <row r="88" spans="1:14" ht="29.25" thickBot="1">
      <c r="A88" s="8"/>
      <c r="B88" s="9">
        <v>15835</v>
      </c>
      <c r="C88" s="9" t="s">
        <v>242</v>
      </c>
      <c r="D88" s="11">
        <v>45309</v>
      </c>
      <c r="E88" s="9" t="s">
        <v>308</v>
      </c>
      <c r="F88" s="9" t="s">
        <v>153</v>
      </c>
      <c r="G88" s="11">
        <v>45339</v>
      </c>
      <c r="H88" s="9" t="s">
        <v>309</v>
      </c>
      <c r="I88" s="9" t="s">
        <v>309</v>
      </c>
      <c r="J88" s="9" t="s">
        <v>155</v>
      </c>
      <c r="K88" s="12">
        <v>89.89</v>
      </c>
      <c r="L88" s="12">
        <v>74.290000000000006</v>
      </c>
      <c r="M88" s="12">
        <v>89.89</v>
      </c>
      <c r="N88" s="9" t="s">
        <v>156</v>
      </c>
    </row>
    <row r="89" spans="1:14" ht="43.5" thickBot="1">
      <c r="A89" s="13"/>
      <c r="B89" s="14">
        <v>15833</v>
      </c>
      <c r="C89" s="14" t="s">
        <v>93</v>
      </c>
      <c r="D89" s="15">
        <v>45272</v>
      </c>
      <c r="E89" s="14" t="s">
        <v>310</v>
      </c>
      <c r="F89" s="14" t="s">
        <v>153</v>
      </c>
      <c r="G89" s="15">
        <v>45286</v>
      </c>
      <c r="H89" s="14" t="s">
        <v>311</v>
      </c>
      <c r="I89" s="14" t="s">
        <v>311</v>
      </c>
      <c r="J89" s="14" t="s">
        <v>155</v>
      </c>
      <c r="K89" s="18">
        <v>4815.8</v>
      </c>
      <c r="L89" s="18">
        <v>3980</v>
      </c>
      <c r="M89" s="18">
        <v>4815.8</v>
      </c>
      <c r="N89" s="14" t="s">
        <v>156</v>
      </c>
    </row>
    <row r="90" spans="1:14" ht="29.25" thickBot="1">
      <c r="A90" s="8"/>
      <c r="B90" s="9">
        <v>15834</v>
      </c>
      <c r="C90" s="9" t="s">
        <v>59</v>
      </c>
      <c r="D90" s="11">
        <v>45309</v>
      </c>
      <c r="E90" s="9" t="s">
        <v>312</v>
      </c>
      <c r="F90" s="9" t="s">
        <v>153</v>
      </c>
      <c r="G90" s="11">
        <v>45322</v>
      </c>
      <c r="H90" s="9" t="s">
        <v>313</v>
      </c>
      <c r="I90" s="9" t="s">
        <v>313</v>
      </c>
      <c r="J90" s="9" t="s">
        <v>155</v>
      </c>
      <c r="K90" s="17">
        <v>8750</v>
      </c>
      <c r="L90" s="17">
        <v>8750</v>
      </c>
      <c r="M90" s="17">
        <v>8750</v>
      </c>
      <c r="N90" s="9" t="s">
        <v>156</v>
      </c>
    </row>
    <row r="91" spans="1:14" ht="43.5" thickBot="1">
      <c r="A91" s="13"/>
      <c r="B91" s="14">
        <v>15818</v>
      </c>
      <c r="C91" s="14" t="s">
        <v>84</v>
      </c>
      <c r="D91" s="15">
        <v>45291</v>
      </c>
      <c r="E91" s="14" t="s">
        <v>314</v>
      </c>
      <c r="F91" s="14" t="s">
        <v>153</v>
      </c>
      <c r="G91" s="15">
        <v>45321</v>
      </c>
      <c r="H91" s="14">
        <v>6979</v>
      </c>
      <c r="I91" s="14">
        <v>6979</v>
      </c>
      <c r="J91" s="14" t="s">
        <v>155</v>
      </c>
      <c r="K91" s="18">
        <v>6981.33</v>
      </c>
      <c r="L91" s="18">
        <v>6981.33</v>
      </c>
      <c r="M91" s="18">
        <v>6981.33</v>
      </c>
      <c r="N91" s="14" t="s">
        <v>156</v>
      </c>
    </row>
    <row r="92" spans="1:14" ht="43.5" thickBot="1">
      <c r="A92" s="8"/>
      <c r="B92" s="9">
        <v>15826</v>
      </c>
      <c r="C92" s="9" t="s">
        <v>68</v>
      </c>
      <c r="D92" s="11">
        <v>45308</v>
      </c>
      <c r="E92" s="9" t="s">
        <v>315</v>
      </c>
      <c r="F92" s="9" t="s">
        <v>153</v>
      </c>
      <c r="G92" s="11">
        <v>45315</v>
      </c>
      <c r="H92" s="9" t="s">
        <v>316</v>
      </c>
      <c r="I92" s="9" t="s">
        <v>316</v>
      </c>
      <c r="J92" s="9" t="s">
        <v>155</v>
      </c>
      <c r="K92" s="17">
        <v>1361.1</v>
      </c>
      <c r="L92" s="17">
        <v>1124.8800000000001</v>
      </c>
      <c r="M92" s="17">
        <v>1361.1</v>
      </c>
      <c r="N92" s="9" t="s">
        <v>156</v>
      </c>
    </row>
    <row r="93" spans="1:14" ht="29.25" thickBot="1">
      <c r="A93" s="13"/>
      <c r="B93" s="14">
        <v>15825</v>
      </c>
      <c r="C93" s="14" t="s">
        <v>39</v>
      </c>
      <c r="D93" s="15">
        <v>45295</v>
      </c>
      <c r="E93" s="14" t="s">
        <v>317</v>
      </c>
      <c r="F93" s="14" t="s">
        <v>153</v>
      </c>
      <c r="G93" s="15">
        <v>45325</v>
      </c>
      <c r="H93" s="14">
        <v>240022</v>
      </c>
      <c r="I93" s="14">
        <v>240022</v>
      </c>
      <c r="J93" s="14" t="s">
        <v>155</v>
      </c>
      <c r="K93" s="16">
        <v>72.239999999999995</v>
      </c>
      <c r="L93" s="16">
        <v>59.7</v>
      </c>
      <c r="M93" s="16">
        <v>72.239999999999995</v>
      </c>
      <c r="N93" s="14" t="s">
        <v>156</v>
      </c>
    </row>
    <row r="94" spans="1:14" ht="57.75" thickBot="1">
      <c r="A94" s="8"/>
      <c r="B94" s="9">
        <v>15828</v>
      </c>
      <c r="C94" s="9" t="s">
        <v>318</v>
      </c>
      <c r="D94" s="11">
        <v>45307</v>
      </c>
      <c r="E94" s="9" t="s">
        <v>319</v>
      </c>
      <c r="F94" s="9" t="s">
        <v>153</v>
      </c>
      <c r="G94" s="11">
        <v>45337</v>
      </c>
      <c r="H94" s="9">
        <v>1800000042303</v>
      </c>
      <c r="I94" s="9">
        <v>1800000042303</v>
      </c>
      <c r="J94" s="9" t="s">
        <v>155</v>
      </c>
      <c r="K94" s="17">
        <v>2237.5</v>
      </c>
      <c r="L94" s="17">
        <v>2237.5</v>
      </c>
      <c r="M94" s="17">
        <v>2237.5</v>
      </c>
      <c r="N94" s="9" t="s">
        <v>156</v>
      </c>
    </row>
    <row r="95" spans="1:14" ht="29.25" thickBot="1">
      <c r="A95" s="13"/>
      <c r="B95" s="14">
        <v>15817</v>
      </c>
      <c r="C95" s="14" t="s">
        <v>98</v>
      </c>
      <c r="D95" s="15">
        <v>45307</v>
      </c>
      <c r="E95" s="14" t="s">
        <v>320</v>
      </c>
      <c r="F95" s="14" t="s">
        <v>153</v>
      </c>
      <c r="G95" s="15">
        <v>45338</v>
      </c>
      <c r="H95" s="21">
        <v>45017</v>
      </c>
      <c r="I95" s="21">
        <v>45017</v>
      </c>
      <c r="J95" s="14" t="s">
        <v>155</v>
      </c>
      <c r="K95" s="18">
        <v>7500</v>
      </c>
      <c r="L95" s="18">
        <v>7500</v>
      </c>
      <c r="M95" s="18">
        <v>7500</v>
      </c>
      <c r="N95" s="14" t="s">
        <v>156</v>
      </c>
    </row>
    <row r="96" spans="1:14" ht="29.25" thickBot="1">
      <c r="A96" s="8"/>
      <c r="B96" s="9">
        <v>15813</v>
      </c>
      <c r="C96" s="9" t="s">
        <v>178</v>
      </c>
      <c r="D96" s="11">
        <v>45303</v>
      </c>
      <c r="E96" s="9" t="s">
        <v>321</v>
      </c>
      <c r="F96" s="9" t="s">
        <v>153</v>
      </c>
      <c r="G96" s="11">
        <v>45337</v>
      </c>
      <c r="H96" s="9">
        <v>1752443</v>
      </c>
      <c r="I96" s="9">
        <v>1752443</v>
      </c>
      <c r="J96" s="9" t="s">
        <v>155</v>
      </c>
      <c r="K96" s="12">
        <v>174.59</v>
      </c>
      <c r="L96" s="12">
        <v>174.59</v>
      </c>
      <c r="M96" s="12">
        <v>174.59</v>
      </c>
      <c r="N96" s="9" t="s">
        <v>156</v>
      </c>
    </row>
    <row r="97" spans="1:14" ht="43.5" thickBot="1">
      <c r="A97" s="13"/>
      <c r="B97" s="14">
        <v>15810</v>
      </c>
      <c r="C97" s="14" t="s">
        <v>93</v>
      </c>
      <c r="D97" s="15">
        <v>45301</v>
      </c>
      <c r="E97" s="14" t="s">
        <v>322</v>
      </c>
      <c r="F97" s="14" t="s">
        <v>153</v>
      </c>
      <c r="G97" s="15">
        <v>45315</v>
      </c>
      <c r="H97" s="14" t="s">
        <v>323</v>
      </c>
      <c r="I97" s="14" t="s">
        <v>323</v>
      </c>
      <c r="J97" s="14" t="s">
        <v>155</v>
      </c>
      <c r="K97" s="18">
        <v>4815.8</v>
      </c>
      <c r="L97" s="18">
        <v>3980</v>
      </c>
      <c r="M97" s="18">
        <v>4815.8</v>
      </c>
      <c r="N97" s="14" t="s">
        <v>156</v>
      </c>
    </row>
    <row r="98" spans="1:14" ht="29.25" thickBot="1">
      <c r="A98" s="8"/>
      <c r="B98" s="9">
        <v>15812</v>
      </c>
      <c r="C98" s="9" t="s">
        <v>97</v>
      </c>
      <c r="D98" s="11">
        <v>45296</v>
      </c>
      <c r="E98" s="9" t="s">
        <v>324</v>
      </c>
      <c r="F98" s="9" t="s">
        <v>153</v>
      </c>
      <c r="G98" s="11">
        <v>45337</v>
      </c>
      <c r="H98" s="9">
        <v>2023010</v>
      </c>
      <c r="I98" s="9">
        <v>2023010</v>
      </c>
      <c r="J98" s="9" t="s">
        <v>155</v>
      </c>
      <c r="K98" s="17">
        <v>7562.5</v>
      </c>
      <c r="L98" s="17">
        <v>6250</v>
      </c>
      <c r="M98" s="17">
        <v>7562.5</v>
      </c>
      <c r="N98" s="9" t="s">
        <v>156</v>
      </c>
    </row>
    <row r="99" spans="1:14" ht="29.25" thickBot="1">
      <c r="A99" s="13"/>
      <c r="B99" s="14">
        <v>15808</v>
      </c>
      <c r="C99" s="14" t="s">
        <v>77</v>
      </c>
      <c r="D99" s="15">
        <v>45291</v>
      </c>
      <c r="E99" s="14" t="s">
        <v>325</v>
      </c>
      <c r="F99" s="14" t="s">
        <v>153</v>
      </c>
      <c r="G99" s="15">
        <v>45350</v>
      </c>
      <c r="H99" s="14">
        <v>195239</v>
      </c>
      <c r="I99" s="14">
        <v>195239</v>
      </c>
      <c r="J99" s="14" t="s">
        <v>155</v>
      </c>
      <c r="K99" s="18">
        <v>2029.93</v>
      </c>
      <c r="L99" s="18">
        <v>1677.63</v>
      </c>
      <c r="M99" s="18">
        <v>2029.93</v>
      </c>
      <c r="N99" s="14" t="s">
        <v>156</v>
      </c>
    </row>
    <row r="100" spans="1:14" ht="29.25" thickBot="1">
      <c r="A100" s="8"/>
      <c r="B100" s="9">
        <v>15807</v>
      </c>
      <c r="C100" s="9" t="s">
        <v>77</v>
      </c>
      <c r="D100" s="11">
        <v>45291</v>
      </c>
      <c r="E100" s="9" t="s">
        <v>326</v>
      </c>
      <c r="F100" s="9" t="s">
        <v>153</v>
      </c>
      <c r="G100" s="11">
        <v>45350</v>
      </c>
      <c r="H100" s="9">
        <v>195240</v>
      </c>
      <c r="I100" s="9">
        <v>195240</v>
      </c>
      <c r="J100" s="9" t="s">
        <v>155</v>
      </c>
      <c r="K100" s="17">
        <v>1085.19</v>
      </c>
      <c r="L100" s="12">
        <v>896.85</v>
      </c>
      <c r="M100" s="17">
        <v>1085.19</v>
      </c>
      <c r="N100" s="9" t="s">
        <v>156</v>
      </c>
    </row>
    <row r="101" spans="1:14" ht="29.25" thickBot="1">
      <c r="A101" s="13"/>
      <c r="B101" s="14">
        <v>15805</v>
      </c>
      <c r="C101" s="14" t="s">
        <v>77</v>
      </c>
      <c r="D101" s="15">
        <v>45291</v>
      </c>
      <c r="E101" s="14" t="s">
        <v>327</v>
      </c>
      <c r="F101" s="14" t="s">
        <v>153</v>
      </c>
      <c r="G101" s="15">
        <v>45350</v>
      </c>
      <c r="H101" s="14">
        <v>195199</v>
      </c>
      <c r="I101" s="14">
        <v>195199</v>
      </c>
      <c r="J101" s="14" t="s">
        <v>155</v>
      </c>
      <c r="K101" s="18">
        <v>3036.87</v>
      </c>
      <c r="L101" s="18">
        <v>2509.81</v>
      </c>
      <c r="M101" s="18">
        <v>3036.87</v>
      </c>
      <c r="N101" s="14" t="s">
        <v>156</v>
      </c>
    </row>
    <row r="102" spans="1:14" ht="29.25" thickBot="1">
      <c r="A102" s="8"/>
      <c r="B102" s="9">
        <v>15806</v>
      </c>
      <c r="C102" s="9" t="s">
        <v>77</v>
      </c>
      <c r="D102" s="11">
        <v>45291</v>
      </c>
      <c r="E102" s="9" t="s">
        <v>328</v>
      </c>
      <c r="F102" s="9" t="s">
        <v>153</v>
      </c>
      <c r="G102" s="11">
        <v>45350</v>
      </c>
      <c r="H102" s="9">
        <v>195241</v>
      </c>
      <c r="I102" s="9">
        <v>195241</v>
      </c>
      <c r="J102" s="9" t="s">
        <v>155</v>
      </c>
      <c r="K102" s="17">
        <v>1270.8399999999999</v>
      </c>
      <c r="L102" s="17">
        <v>1050.28</v>
      </c>
      <c r="M102" s="17">
        <v>1270.8399999999999</v>
      </c>
      <c r="N102" s="9" t="s">
        <v>156</v>
      </c>
    </row>
    <row r="103" spans="1:14" ht="43.5" thickBot="1">
      <c r="A103" s="13"/>
      <c r="B103" s="14">
        <v>15797</v>
      </c>
      <c r="C103" s="14" t="s">
        <v>68</v>
      </c>
      <c r="D103" s="15">
        <v>45291</v>
      </c>
      <c r="E103" s="14" t="s">
        <v>329</v>
      </c>
      <c r="F103" s="14" t="s">
        <v>153</v>
      </c>
      <c r="G103" s="15">
        <v>45298</v>
      </c>
      <c r="H103" s="14" t="s">
        <v>330</v>
      </c>
      <c r="I103" s="14" t="s">
        <v>330</v>
      </c>
      <c r="J103" s="14" t="s">
        <v>155</v>
      </c>
      <c r="K103" s="16">
        <v>248.05</v>
      </c>
      <c r="L103" s="16">
        <v>205</v>
      </c>
      <c r="M103" s="16">
        <v>248.05</v>
      </c>
      <c r="N103" s="14" t="s">
        <v>156</v>
      </c>
    </row>
    <row r="104" spans="1:14" ht="57.75" thickBot="1">
      <c r="A104" s="8"/>
      <c r="B104" s="9">
        <v>15799</v>
      </c>
      <c r="C104" s="9" t="s">
        <v>75</v>
      </c>
      <c r="D104" s="11">
        <v>45289</v>
      </c>
      <c r="E104" s="9" t="s">
        <v>331</v>
      </c>
      <c r="F104" s="9" t="s">
        <v>153</v>
      </c>
      <c r="G104" s="11">
        <v>45322</v>
      </c>
      <c r="H104" s="9">
        <v>1101318611</v>
      </c>
      <c r="I104" s="9">
        <v>1101318611</v>
      </c>
      <c r="J104" s="9" t="s">
        <v>155</v>
      </c>
      <c r="K104" s="17">
        <v>14779.54</v>
      </c>
      <c r="L104" s="17">
        <v>14779.54</v>
      </c>
      <c r="M104" s="17">
        <v>14779.54</v>
      </c>
      <c r="N104" s="9" t="s">
        <v>156</v>
      </c>
    </row>
    <row r="105" spans="1:14" ht="57.75" thickBot="1">
      <c r="A105" s="13"/>
      <c r="B105" s="14">
        <v>15800</v>
      </c>
      <c r="C105" s="14" t="s">
        <v>75</v>
      </c>
      <c r="D105" s="15">
        <v>45289</v>
      </c>
      <c r="E105" s="14" t="s">
        <v>332</v>
      </c>
      <c r="F105" s="14" t="s">
        <v>153</v>
      </c>
      <c r="G105" s="15">
        <v>45322</v>
      </c>
      <c r="H105" s="14">
        <v>1101319029</v>
      </c>
      <c r="I105" s="14">
        <v>1101319029</v>
      </c>
      <c r="J105" s="14" t="s">
        <v>155</v>
      </c>
      <c r="K105" s="16">
        <v>213.95</v>
      </c>
      <c r="L105" s="16">
        <v>213.95</v>
      </c>
      <c r="M105" s="16">
        <v>213.95</v>
      </c>
      <c r="N105" s="14" t="s">
        <v>156</v>
      </c>
    </row>
    <row r="106" spans="1:14" ht="57.75" thickBot="1">
      <c r="A106" s="8"/>
      <c r="B106" s="9">
        <v>15801</v>
      </c>
      <c r="C106" s="9" t="s">
        <v>75</v>
      </c>
      <c r="D106" s="11">
        <v>45289</v>
      </c>
      <c r="E106" s="9" t="s">
        <v>333</v>
      </c>
      <c r="F106" s="9" t="s">
        <v>153</v>
      </c>
      <c r="G106" s="11">
        <v>45322</v>
      </c>
      <c r="H106" s="9">
        <v>1101319028</v>
      </c>
      <c r="I106" s="9">
        <v>1101319028</v>
      </c>
      <c r="J106" s="9" t="s">
        <v>155</v>
      </c>
      <c r="K106" s="12">
        <v>892.61</v>
      </c>
      <c r="L106" s="12">
        <v>892.61</v>
      </c>
      <c r="M106" s="12">
        <v>892.61</v>
      </c>
      <c r="N106" s="9" t="s">
        <v>156</v>
      </c>
    </row>
    <row r="107" spans="1:14" ht="57.75" thickBot="1">
      <c r="A107" s="13"/>
      <c r="B107" s="14">
        <v>15802</v>
      </c>
      <c r="C107" s="14" t="s">
        <v>75</v>
      </c>
      <c r="D107" s="15">
        <v>45289</v>
      </c>
      <c r="E107" s="14" t="s">
        <v>334</v>
      </c>
      <c r="F107" s="14" t="s">
        <v>153</v>
      </c>
      <c r="G107" s="15">
        <v>45322</v>
      </c>
      <c r="H107" s="14">
        <v>1101318610</v>
      </c>
      <c r="I107" s="14">
        <v>1101318610</v>
      </c>
      <c r="J107" s="14" t="s">
        <v>155</v>
      </c>
      <c r="K107" s="18">
        <v>5957.62</v>
      </c>
      <c r="L107" s="18">
        <v>5957.62</v>
      </c>
      <c r="M107" s="18">
        <v>5957.62</v>
      </c>
      <c r="N107" s="14" t="s">
        <v>156</v>
      </c>
    </row>
    <row r="108" spans="1:14" ht="29.25" thickBot="1">
      <c r="A108" s="8"/>
      <c r="B108" s="9">
        <v>15789</v>
      </c>
      <c r="C108" s="9" t="s">
        <v>48</v>
      </c>
      <c r="D108" s="11">
        <v>45289</v>
      </c>
      <c r="E108" s="9" t="s">
        <v>335</v>
      </c>
      <c r="F108" s="9" t="s">
        <v>153</v>
      </c>
      <c r="G108" s="11">
        <v>45320</v>
      </c>
      <c r="H108" s="9" t="s">
        <v>336</v>
      </c>
      <c r="I108" s="9" t="s">
        <v>336</v>
      </c>
      <c r="J108" s="9" t="s">
        <v>155</v>
      </c>
      <c r="K108" s="12">
        <v>114.95</v>
      </c>
      <c r="L108" s="12">
        <v>95</v>
      </c>
      <c r="M108" s="12">
        <v>114.95</v>
      </c>
      <c r="N108" s="9" t="s">
        <v>156</v>
      </c>
    </row>
    <row r="109" spans="1:14" ht="29.25" thickBot="1">
      <c r="A109" s="13"/>
      <c r="B109" s="14">
        <v>15788</v>
      </c>
      <c r="C109" s="14" t="s">
        <v>48</v>
      </c>
      <c r="D109" s="15">
        <v>45289</v>
      </c>
      <c r="E109" s="14" t="s">
        <v>337</v>
      </c>
      <c r="F109" s="14" t="s">
        <v>153</v>
      </c>
      <c r="G109" s="15">
        <v>45320</v>
      </c>
      <c r="H109" s="14" t="s">
        <v>338</v>
      </c>
      <c r="I109" s="14" t="s">
        <v>338</v>
      </c>
      <c r="J109" s="14" t="s">
        <v>155</v>
      </c>
      <c r="K109" s="16">
        <v>114.95</v>
      </c>
      <c r="L109" s="16">
        <v>95</v>
      </c>
      <c r="M109" s="16">
        <v>114.95</v>
      </c>
      <c r="N109" s="14" t="s">
        <v>156</v>
      </c>
    </row>
    <row r="110" spans="1:14" ht="29.25" thickBot="1">
      <c r="A110" s="8"/>
      <c r="B110" s="9">
        <v>15794</v>
      </c>
      <c r="C110" s="9" t="s">
        <v>86</v>
      </c>
      <c r="D110" s="11">
        <v>45296</v>
      </c>
      <c r="E110" s="9" t="s">
        <v>339</v>
      </c>
      <c r="F110" s="9" t="s">
        <v>153</v>
      </c>
      <c r="G110" s="11">
        <v>45311</v>
      </c>
      <c r="H110" s="9" t="s">
        <v>340</v>
      </c>
      <c r="I110" s="9" t="s">
        <v>340</v>
      </c>
      <c r="J110" s="9" t="s">
        <v>155</v>
      </c>
      <c r="K110" s="12">
        <v>484.59</v>
      </c>
      <c r="L110" s="12">
        <v>400.66</v>
      </c>
      <c r="M110" s="12">
        <v>484.59</v>
      </c>
      <c r="N110" s="9" t="s">
        <v>156</v>
      </c>
    </row>
    <row r="111" spans="1:14" ht="72" thickBot="1">
      <c r="A111" s="13"/>
      <c r="B111" s="14">
        <v>15782</v>
      </c>
      <c r="C111" s="14" t="s">
        <v>67</v>
      </c>
      <c r="D111" s="15">
        <v>45291</v>
      </c>
      <c r="E111" s="14" t="s">
        <v>341</v>
      </c>
      <c r="F111" s="14" t="s">
        <v>153</v>
      </c>
      <c r="G111" s="15">
        <v>45322</v>
      </c>
      <c r="H111" s="14">
        <v>202305982</v>
      </c>
      <c r="I111" s="14">
        <v>202305982</v>
      </c>
      <c r="J111" s="14" t="s">
        <v>155</v>
      </c>
      <c r="K111" s="18">
        <v>2001.1</v>
      </c>
      <c r="L111" s="18">
        <v>1653.8</v>
      </c>
      <c r="M111" s="18">
        <v>2001.1</v>
      </c>
      <c r="N111" s="14" t="s">
        <v>156</v>
      </c>
    </row>
    <row r="112" spans="1:14" ht="29.25" thickBot="1">
      <c r="A112" s="8"/>
      <c r="B112" s="9">
        <v>15772</v>
      </c>
      <c r="C112" s="9" t="s">
        <v>61</v>
      </c>
      <c r="D112" s="11">
        <v>45288</v>
      </c>
      <c r="E112" s="9" t="s">
        <v>342</v>
      </c>
      <c r="F112" s="9" t="s">
        <v>153</v>
      </c>
      <c r="G112" s="11">
        <v>45318</v>
      </c>
      <c r="H112" s="9" t="s">
        <v>343</v>
      </c>
      <c r="I112" s="9" t="s">
        <v>343</v>
      </c>
      <c r="J112" s="9" t="s">
        <v>155</v>
      </c>
      <c r="K112" s="17">
        <v>8618.32</v>
      </c>
      <c r="L112" s="17">
        <v>7122.58</v>
      </c>
      <c r="M112" s="17">
        <v>8618.32</v>
      </c>
      <c r="N112" s="9" t="s">
        <v>156</v>
      </c>
    </row>
    <row r="113" spans="1:14" ht="29.25" thickBot="1">
      <c r="A113" s="13"/>
      <c r="B113" s="14">
        <v>15766</v>
      </c>
      <c r="C113" s="14" t="s">
        <v>83</v>
      </c>
      <c r="D113" s="15">
        <v>45289</v>
      </c>
      <c r="E113" s="14" t="s">
        <v>344</v>
      </c>
      <c r="F113" s="14" t="s">
        <v>153</v>
      </c>
      <c r="G113" s="15">
        <v>45322</v>
      </c>
      <c r="H113" s="14">
        <v>201111992</v>
      </c>
      <c r="I113" s="14">
        <v>201111992</v>
      </c>
      <c r="J113" s="14" t="s">
        <v>155</v>
      </c>
      <c r="K113" s="16">
        <v>535</v>
      </c>
      <c r="L113" s="16">
        <v>535</v>
      </c>
      <c r="M113" s="16">
        <v>535</v>
      </c>
      <c r="N113" s="14" t="s">
        <v>156</v>
      </c>
    </row>
    <row r="114" spans="1:14" ht="57.75" thickBot="1">
      <c r="A114" s="8"/>
      <c r="B114" s="9">
        <v>15770</v>
      </c>
      <c r="C114" s="9" t="s">
        <v>75</v>
      </c>
      <c r="D114" s="11">
        <v>45289</v>
      </c>
      <c r="E114" s="9" t="s">
        <v>345</v>
      </c>
      <c r="F114" s="9" t="s">
        <v>153</v>
      </c>
      <c r="G114" s="11">
        <v>45319</v>
      </c>
      <c r="H114" s="9">
        <v>1101318580</v>
      </c>
      <c r="I114" s="9">
        <v>1101318580</v>
      </c>
      <c r="J114" s="9" t="s">
        <v>155</v>
      </c>
      <c r="K114" s="17">
        <v>18842.400000000001</v>
      </c>
      <c r="L114" s="17">
        <v>18842.400000000001</v>
      </c>
      <c r="M114" s="17">
        <v>18842.400000000001</v>
      </c>
      <c r="N114" s="9" t="s">
        <v>156</v>
      </c>
    </row>
    <row r="115" spans="1:14" ht="43.5" thickBot="1">
      <c r="A115" s="13"/>
      <c r="B115" s="14">
        <v>15769</v>
      </c>
      <c r="C115" s="14" t="s">
        <v>175</v>
      </c>
      <c r="D115" s="15">
        <v>45288</v>
      </c>
      <c r="E115" s="14" t="s">
        <v>346</v>
      </c>
      <c r="F115" s="14" t="s">
        <v>153</v>
      </c>
      <c r="G115" s="15">
        <v>45298</v>
      </c>
      <c r="H115" s="14" t="s">
        <v>347</v>
      </c>
      <c r="I115" s="14" t="s">
        <v>347</v>
      </c>
      <c r="J115" s="14" t="s">
        <v>155</v>
      </c>
      <c r="K115" s="16">
        <v>564.33000000000004</v>
      </c>
      <c r="L115" s="16">
        <v>564.33000000000004</v>
      </c>
      <c r="M115" s="16">
        <v>564.33000000000004</v>
      </c>
      <c r="N115" s="14" t="s">
        <v>156</v>
      </c>
    </row>
    <row r="116" spans="1:14" ht="43.5" thickBot="1">
      <c r="A116" s="8"/>
      <c r="B116" s="9">
        <v>15768</v>
      </c>
      <c r="C116" s="9" t="s">
        <v>35</v>
      </c>
      <c r="D116" s="11">
        <v>45291</v>
      </c>
      <c r="E116" s="9" t="s">
        <v>348</v>
      </c>
      <c r="F116" s="9" t="s">
        <v>153</v>
      </c>
      <c r="G116" s="11">
        <v>45306</v>
      </c>
      <c r="H116" s="9">
        <v>4879519762</v>
      </c>
      <c r="I116" s="9">
        <v>4879519762</v>
      </c>
      <c r="J116" s="9" t="s">
        <v>155</v>
      </c>
      <c r="K116" s="12">
        <v>10.4</v>
      </c>
      <c r="L116" s="12">
        <v>10.4</v>
      </c>
      <c r="M116" s="12">
        <v>10.4</v>
      </c>
      <c r="N116" s="9" t="s">
        <v>156</v>
      </c>
    </row>
    <row r="117" spans="1:14" ht="29.25" thickBot="1">
      <c r="A117" s="13"/>
      <c r="B117" s="14">
        <v>15773</v>
      </c>
      <c r="C117" s="14" t="s">
        <v>60</v>
      </c>
      <c r="D117" s="15">
        <v>45286</v>
      </c>
      <c r="E117" s="14" t="s">
        <v>349</v>
      </c>
      <c r="F117" s="14" t="s">
        <v>153</v>
      </c>
      <c r="G117" s="15">
        <v>45316</v>
      </c>
      <c r="H117" s="14" t="s">
        <v>350</v>
      </c>
      <c r="I117" s="14" t="s">
        <v>350</v>
      </c>
      <c r="J117" s="14" t="s">
        <v>155</v>
      </c>
      <c r="K117" s="18">
        <v>8879.9500000000007</v>
      </c>
      <c r="L117" s="18">
        <v>7338.8</v>
      </c>
      <c r="M117" s="18">
        <v>8879.9500000000007</v>
      </c>
      <c r="N117" s="14" t="s">
        <v>156</v>
      </c>
    </row>
    <row r="118" spans="1:14" ht="29.25" thickBot="1">
      <c r="A118" s="8"/>
      <c r="B118" s="9">
        <v>15761</v>
      </c>
      <c r="C118" s="9" t="s">
        <v>151</v>
      </c>
      <c r="D118" s="11">
        <v>45281</v>
      </c>
      <c r="E118" s="9" t="s">
        <v>351</v>
      </c>
      <c r="F118" s="9" t="s">
        <v>153</v>
      </c>
      <c r="G118" s="11">
        <v>45322</v>
      </c>
      <c r="H118" s="9" t="s">
        <v>352</v>
      </c>
      <c r="I118" s="9" t="s">
        <v>352</v>
      </c>
      <c r="J118" s="9" t="s">
        <v>155</v>
      </c>
      <c r="K118" s="17">
        <v>1500</v>
      </c>
      <c r="L118" s="17">
        <v>1500</v>
      </c>
      <c r="M118" s="17">
        <v>1500</v>
      </c>
      <c r="N118" s="9" t="s">
        <v>156</v>
      </c>
    </row>
    <row r="119" spans="1:14" ht="29.25" thickBot="1">
      <c r="A119" s="13"/>
      <c r="B119" s="14">
        <v>15760</v>
      </c>
      <c r="C119" s="14" t="s">
        <v>151</v>
      </c>
      <c r="D119" s="15">
        <v>45281</v>
      </c>
      <c r="E119" s="14" t="s">
        <v>353</v>
      </c>
      <c r="F119" s="14" t="s">
        <v>153</v>
      </c>
      <c r="G119" s="15">
        <v>45322</v>
      </c>
      <c r="H119" s="14" t="s">
        <v>354</v>
      </c>
      <c r="I119" s="14" t="s">
        <v>354</v>
      </c>
      <c r="J119" s="14" t="s">
        <v>155</v>
      </c>
      <c r="K119" s="18">
        <v>4000</v>
      </c>
      <c r="L119" s="18">
        <v>4000</v>
      </c>
      <c r="M119" s="18">
        <v>4000</v>
      </c>
      <c r="N119" s="14" t="s">
        <v>156</v>
      </c>
    </row>
    <row r="120" spans="1:14" ht="57.75" thickBot="1">
      <c r="A120" s="8"/>
      <c r="B120" s="9">
        <v>15756</v>
      </c>
      <c r="C120" s="9" t="s">
        <v>48</v>
      </c>
      <c r="D120" s="11">
        <v>45261</v>
      </c>
      <c r="E120" s="9" t="s">
        <v>355</v>
      </c>
      <c r="F120" s="9" t="s">
        <v>153</v>
      </c>
      <c r="G120" s="11">
        <v>45322</v>
      </c>
      <c r="H120" s="9" t="s">
        <v>356</v>
      </c>
      <c r="I120" s="9" t="s">
        <v>357</v>
      </c>
      <c r="J120" s="9" t="s">
        <v>155</v>
      </c>
      <c r="K120" s="12">
        <v>335.65</v>
      </c>
      <c r="L120" s="12">
        <v>277.39999999999998</v>
      </c>
      <c r="M120" s="12">
        <v>335.65</v>
      </c>
      <c r="N120" s="9" t="s">
        <v>156</v>
      </c>
    </row>
    <row r="121" spans="1:14" ht="57.75" thickBot="1">
      <c r="A121" s="13"/>
      <c r="B121" s="14">
        <v>15754</v>
      </c>
      <c r="C121" s="14" t="s">
        <v>48</v>
      </c>
      <c r="D121" s="15">
        <v>45261</v>
      </c>
      <c r="E121" s="14" t="s">
        <v>358</v>
      </c>
      <c r="F121" s="14" t="s">
        <v>153</v>
      </c>
      <c r="G121" s="15">
        <v>45322</v>
      </c>
      <c r="H121" s="14" t="s">
        <v>359</v>
      </c>
      <c r="I121" s="14" t="s">
        <v>360</v>
      </c>
      <c r="J121" s="14" t="s">
        <v>155</v>
      </c>
      <c r="K121" s="16">
        <v>394.16</v>
      </c>
      <c r="L121" s="16">
        <v>325.75</v>
      </c>
      <c r="M121" s="16">
        <v>394.16</v>
      </c>
      <c r="N121" s="14" t="s">
        <v>156</v>
      </c>
    </row>
    <row r="122" spans="1:14" ht="57.75" thickBot="1">
      <c r="A122" s="8"/>
      <c r="B122" s="9">
        <v>15757</v>
      </c>
      <c r="C122" s="9" t="s">
        <v>48</v>
      </c>
      <c r="D122" s="11">
        <v>45261</v>
      </c>
      <c r="E122" s="9" t="s">
        <v>361</v>
      </c>
      <c r="F122" s="9" t="s">
        <v>153</v>
      </c>
      <c r="G122" s="11">
        <v>45322</v>
      </c>
      <c r="H122" s="9" t="s">
        <v>362</v>
      </c>
      <c r="I122" s="9" t="s">
        <v>363</v>
      </c>
      <c r="J122" s="9" t="s">
        <v>155</v>
      </c>
      <c r="K122" s="17">
        <v>2930.38</v>
      </c>
      <c r="L122" s="17">
        <v>2421.8000000000002</v>
      </c>
      <c r="M122" s="17">
        <v>2930.38</v>
      </c>
      <c r="N122" s="9" t="s">
        <v>156</v>
      </c>
    </row>
    <row r="123" spans="1:14" ht="57.75" thickBot="1">
      <c r="A123" s="13"/>
      <c r="B123" s="14">
        <v>15753</v>
      </c>
      <c r="C123" s="14" t="s">
        <v>48</v>
      </c>
      <c r="D123" s="15">
        <v>45261</v>
      </c>
      <c r="E123" s="14" t="s">
        <v>364</v>
      </c>
      <c r="F123" s="14" t="s">
        <v>153</v>
      </c>
      <c r="G123" s="15">
        <v>45322</v>
      </c>
      <c r="H123" s="14" t="s">
        <v>365</v>
      </c>
      <c r="I123" s="14" t="s">
        <v>366</v>
      </c>
      <c r="J123" s="14" t="s">
        <v>155</v>
      </c>
      <c r="K123" s="16">
        <v>114.95</v>
      </c>
      <c r="L123" s="16">
        <v>95</v>
      </c>
      <c r="M123" s="16">
        <v>114.95</v>
      </c>
      <c r="N123" s="14" t="s">
        <v>156</v>
      </c>
    </row>
    <row r="124" spans="1:14" ht="29.25" thickBot="1">
      <c r="A124" s="8"/>
      <c r="B124" s="9">
        <v>15751</v>
      </c>
      <c r="C124" s="9" t="s">
        <v>48</v>
      </c>
      <c r="D124" s="11">
        <v>45280</v>
      </c>
      <c r="E124" s="9" t="s">
        <v>367</v>
      </c>
      <c r="F124" s="9" t="s">
        <v>153</v>
      </c>
      <c r="G124" s="11">
        <v>45322</v>
      </c>
      <c r="H124" s="9" t="s">
        <v>368</v>
      </c>
      <c r="I124" s="9" t="s">
        <v>368</v>
      </c>
      <c r="J124" s="9" t="s">
        <v>155</v>
      </c>
      <c r="K124" s="17">
        <v>1020.18</v>
      </c>
      <c r="L124" s="12">
        <v>843.12</v>
      </c>
      <c r="M124" s="17">
        <v>1020.18</v>
      </c>
      <c r="N124" s="9" t="s">
        <v>156</v>
      </c>
    </row>
    <row r="125" spans="1:14" ht="29.25" thickBot="1">
      <c r="A125" s="13"/>
      <c r="B125" s="14">
        <v>15755</v>
      </c>
      <c r="C125" s="14" t="s">
        <v>48</v>
      </c>
      <c r="D125" s="15">
        <v>45280</v>
      </c>
      <c r="E125" s="14" t="s">
        <v>369</v>
      </c>
      <c r="F125" s="14" t="s">
        <v>153</v>
      </c>
      <c r="G125" s="15">
        <v>45322</v>
      </c>
      <c r="H125" s="14" t="s">
        <v>370</v>
      </c>
      <c r="I125" s="14" t="s">
        <v>370</v>
      </c>
      <c r="J125" s="14" t="s">
        <v>155</v>
      </c>
      <c r="K125" s="16">
        <v>179.61</v>
      </c>
      <c r="L125" s="16">
        <v>148.44</v>
      </c>
      <c r="M125" s="16">
        <v>179.61</v>
      </c>
      <c r="N125" s="14" t="s">
        <v>156</v>
      </c>
    </row>
    <row r="126" spans="1:14" ht="29.25" thickBot="1">
      <c r="A126" s="8"/>
      <c r="B126" s="9">
        <v>15752</v>
      </c>
      <c r="C126" s="9" t="s">
        <v>48</v>
      </c>
      <c r="D126" s="11">
        <v>45280</v>
      </c>
      <c r="E126" s="9" t="s">
        <v>371</v>
      </c>
      <c r="F126" s="9" t="s">
        <v>153</v>
      </c>
      <c r="G126" s="11">
        <v>45322</v>
      </c>
      <c r="H126" s="9" t="s">
        <v>372</v>
      </c>
      <c r="I126" s="9" t="s">
        <v>372</v>
      </c>
      <c r="J126" s="9" t="s">
        <v>155</v>
      </c>
      <c r="K126" s="17">
        <v>1055.5</v>
      </c>
      <c r="L126" s="12">
        <v>872.31</v>
      </c>
      <c r="M126" s="17">
        <v>1055.5</v>
      </c>
      <c r="N126" s="9" t="s">
        <v>156</v>
      </c>
    </row>
    <row r="127" spans="1:14" ht="29.25" thickBot="1">
      <c r="A127" s="13"/>
      <c r="B127" s="14">
        <v>15744</v>
      </c>
      <c r="C127" s="14" t="s">
        <v>48</v>
      </c>
      <c r="D127" s="15">
        <v>45279</v>
      </c>
      <c r="E127" s="14" t="s">
        <v>373</v>
      </c>
      <c r="F127" s="14" t="s">
        <v>153</v>
      </c>
      <c r="G127" s="15">
        <v>45310</v>
      </c>
      <c r="H127" s="14" t="s">
        <v>374</v>
      </c>
      <c r="I127" s="14" t="s">
        <v>374</v>
      </c>
      <c r="J127" s="14" t="s">
        <v>155</v>
      </c>
      <c r="K127" s="16">
        <v>362.09</v>
      </c>
      <c r="L127" s="16">
        <v>299.25</v>
      </c>
      <c r="M127" s="16">
        <v>362.09</v>
      </c>
      <c r="N127" s="14" t="s">
        <v>156</v>
      </c>
    </row>
    <row r="128" spans="1:14" ht="43.5" thickBot="1">
      <c r="A128" s="8"/>
      <c r="B128" s="9">
        <v>15737</v>
      </c>
      <c r="C128" s="9" t="s">
        <v>68</v>
      </c>
      <c r="D128" s="11">
        <v>45278</v>
      </c>
      <c r="E128" s="9" t="s">
        <v>375</v>
      </c>
      <c r="F128" s="9" t="s">
        <v>153</v>
      </c>
      <c r="G128" s="11">
        <v>45285</v>
      </c>
      <c r="H128" s="9" t="s">
        <v>376</v>
      </c>
      <c r="I128" s="9" t="s">
        <v>376</v>
      </c>
      <c r="J128" s="9" t="s">
        <v>155</v>
      </c>
      <c r="K128" s="17">
        <v>1361.1</v>
      </c>
      <c r="L128" s="17">
        <v>1124.8800000000001</v>
      </c>
      <c r="M128" s="17">
        <v>1361.1</v>
      </c>
      <c r="N128" s="9" t="s">
        <v>156</v>
      </c>
    </row>
    <row r="129" spans="1:14" ht="43.5" thickBot="1">
      <c r="A129" s="13"/>
      <c r="B129" s="14">
        <v>15739</v>
      </c>
      <c r="C129" s="14" t="s">
        <v>81</v>
      </c>
      <c r="D129" s="15">
        <v>45261</v>
      </c>
      <c r="E129" s="14" t="s">
        <v>377</v>
      </c>
      <c r="F129" s="14" t="s">
        <v>153</v>
      </c>
      <c r="G129" s="15">
        <v>45261</v>
      </c>
      <c r="H129" s="14" t="s">
        <v>378</v>
      </c>
      <c r="I129" s="14">
        <v>2022223</v>
      </c>
      <c r="J129" s="14" t="s">
        <v>155</v>
      </c>
      <c r="K129" s="18">
        <v>3630</v>
      </c>
      <c r="L129" s="18">
        <v>3000</v>
      </c>
      <c r="M129" s="18">
        <v>3630</v>
      </c>
      <c r="N129" s="14" t="s">
        <v>156</v>
      </c>
    </row>
    <row r="130" spans="1:14" ht="43.5" thickBot="1">
      <c r="A130" s="8"/>
      <c r="B130" s="9"/>
      <c r="C130" s="9" t="s">
        <v>48</v>
      </c>
      <c r="D130" s="11">
        <v>45231</v>
      </c>
      <c r="E130" s="9" t="s">
        <v>379</v>
      </c>
      <c r="F130" s="9" t="s">
        <v>306</v>
      </c>
      <c r="G130" s="11">
        <v>45231</v>
      </c>
      <c r="H130" s="9" t="s">
        <v>380</v>
      </c>
      <c r="I130" s="9" t="s">
        <v>381</v>
      </c>
      <c r="J130" s="9" t="s">
        <v>155</v>
      </c>
      <c r="K130" s="12">
        <v>169.4</v>
      </c>
      <c r="L130" s="12">
        <v>140</v>
      </c>
      <c r="M130" s="12">
        <v>169.4</v>
      </c>
      <c r="N130" s="9" t="s">
        <v>156</v>
      </c>
    </row>
    <row r="131" spans="1:14" ht="57.75" thickBot="1">
      <c r="A131" s="13"/>
      <c r="B131" s="14">
        <v>15724</v>
      </c>
      <c r="C131" s="14" t="s">
        <v>186</v>
      </c>
      <c r="D131" s="15">
        <v>45272</v>
      </c>
      <c r="E131" s="14" t="s">
        <v>382</v>
      </c>
      <c r="F131" s="14" t="s">
        <v>153</v>
      </c>
      <c r="G131" s="15">
        <v>45302</v>
      </c>
      <c r="H131" s="14">
        <v>2410070020</v>
      </c>
      <c r="I131" s="14">
        <v>2410070020</v>
      </c>
      <c r="J131" s="14" t="s">
        <v>155</v>
      </c>
      <c r="K131" s="18">
        <v>52210.9</v>
      </c>
      <c r="L131" s="18">
        <v>43149.5</v>
      </c>
      <c r="M131" s="18">
        <v>52210.9</v>
      </c>
      <c r="N131" s="14" t="s">
        <v>156</v>
      </c>
    </row>
    <row r="132" spans="1:14" ht="29.25" thickBot="1">
      <c r="A132" s="8"/>
      <c r="B132" s="9">
        <v>15719</v>
      </c>
      <c r="C132" s="9" t="s">
        <v>27</v>
      </c>
      <c r="D132" s="11">
        <v>45231</v>
      </c>
      <c r="E132" s="9" t="s">
        <v>383</v>
      </c>
      <c r="F132" s="9" t="s">
        <v>153</v>
      </c>
      <c r="G132" s="11">
        <v>45261</v>
      </c>
      <c r="H132" s="9">
        <v>689647726</v>
      </c>
      <c r="I132" s="9">
        <v>689647726</v>
      </c>
      <c r="J132" s="9" t="s">
        <v>155</v>
      </c>
      <c r="K132" s="12">
        <v>168.61</v>
      </c>
      <c r="L132" s="12">
        <v>139.35</v>
      </c>
      <c r="M132" s="12">
        <v>168.61</v>
      </c>
      <c r="N132" s="9" t="s">
        <v>156</v>
      </c>
    </row>
    <row r="133" spans="1:14" ht="29.25" thickBot="1">
      <c r="A133" s="13"/>
      <c r="B133" s="14">
        <v>15720</v>
      </c>
      <c r="C133" s="14" t="s">
        <v>27</v>
      </c>
      <c r="D133" s="15">
        <v>45231</v>
      </c>
      <c r="E133" s="14" t="s">
        <v>384</v>
      </c>
      <c r="F133" s="14" t="s">
        <v>153</v>
      </c>
      <c r="G133" s="15">
        <v>45261</v>
      </c>
      <c r="H133" s="14">
        <v>689646751</v>
      </c>
      <c r="I133" s="14">
        <v>689646751</v>
      </c>
      <c r="J133" s="14" t="s">
        <v>155</v>
      </c>
      <c r="K133" s="16">
        <v>197.23</v>
      </c>
      <c r="L133" s="16">
        <v>163</v>
      </c>
      <c r="M133" s="16">
        <v>197.23</v>
      </c>
      <c r="N133" s="14" t="s">
        <v>156</v>
      </c>
    </row>
    <row r="134" spans="1:14" ht="29.25" thickBot="1">
      <c r="A134" s="8"/>
      <c r="B134" s="9">
        <v>15717</v>
      </c>
      <c r="C134" s="9" t="s">
        <v>27</v>
      </c>
      <c r="D134" s="11">
        <v>45261</v>
      </c>
      <c r="E134" s="9" t="s">
        <v>385</v>
      </c>
      <c r="F134" s="9" t="s">
        <v>153</v>
      </c>
      <c r="G134" s="11">
        <v>45291</v>
      </c>
      <c r="H134" s="9">
        <v>689656936</v>
      </c>
      <c r="I134" s="9">
        <v>689656936</v>
      </c>
      <c r="J134" s="9" t="s">
        <v>155</v>
      </c>
      <c r="K134" s="12">
        <v>394.46</v>
      </c>
      <c r="L134" s="12">
        <v>326</v>
      </c>
      <c r="M134" s="12">
        <v>394.46</v>
      </c>
      <c r="N134" s="9" t="s">
        <v>156</v>
      </c>
    </row>
    <row r="135" spans="1:14" ht="29.25" thickBot="1">
      <c r="A135" s="13"/>
      <c r="B135" s="14">
        <v>15718</v>
      </c>
      <c r="C135" s="14" t="s">
        <v>27</v>
      </c>
      <c r="D135" s="15">
        <v>45261</v>
      </c>
      <c r="E135" s="14" t="s">
        <v>386</v>
      </c>
      <c r="F135" s="14" t="s">
        <v>153</v>
      </c>
      <c r="G135" s="15">
        <v>45291</v>
      </c>
      <c r="H135" s="14">
        <v>689657877</v>
      </c>
      <c r="I135" s="14">
        <v>689657877</v>
      </c>
      <c r="J135" s="14" t="s">
        <v>155</v>
      </c>
      <c r="K135" s="16">
        <v>168.61</v>
      </c>
      <c r="L135" s="16">
        <v>139.35</v>
      </c>
      <c r="M135" s="16">
        <v>168.61</v>
      </c>
      <c r="N135" s="14" t="s">
        <v>156</v>
      </c>
    </row>
    <row r="136" spans="1:14" ht="43.5" thickBot="1">
      <c r="A136" s="8"/>
      <c r="B136" s="9">
        <v>15714</v>
      </c>
      <c r="C136" s="9" t="s">
        <v>87</v>
      </c>
      <c r="D136" s="11">
        <v>45265</v>
      </c>
      <c r="E136" s="9" t="s">
        <v>387</v>
      </c>
      <c r="F136" s="9" t="s">
        <v>153</v>
      </c>
      <c r="G136" s="11">
        <v>45292</v>
      </c>
      <c r="H136" s="9" t="s">
        <v>388</v>
      </c>
      <c r="I136" s="9" t="s">
        <v>388</v>
      </c>
      <c r="J136" s="9" t="s">
        <v>155</v>
      </c>
      <c r="K136" s="17">
        <v>93323.55</v>
      </c>
      <c r="L136" s="17">
        <v>93323.55</v>
      </c>
      <c r="M136" s="17">
        <v>93323.55</v>
      </c>
      <c r="N136" s="9" t="s">
        <v>156</v>
      </c>
    </row>
    <row r="137" spans="1:14" ht="43.5" thickBot="1">
      <c r="A137" s="13"/>
      <c r="B137" s="14">
        <v>15708</v>
      </c>
      <c r="C137" s="14" t="s">
        <v>68</v>
      </c>
      <c r="D137" s="15">
        <v>45260</v>
      </c>
      <c r="E137" s="14" t="s">
        <v>389</v>
      </c>
      <c r="F137" s="14" t="s">
        <v>153</v>
      </c>
      <c r="G137" s="15">
        <v>45267</v>
      </c>
      <c r="H137" s="14" t="s">
        <v>390</v>
      </c>
      <c r="I137" s="14" t="s">
        <v>390</v>
      </c>
      <c r="J137" s="14" t="s">
        <v>155</v>
      </c>
      <c r="K137" s="16">
        <v>248.05</v>
      </c>
      <c r="L137" s="16">
        <v>205</v>
      </c>
      <c r="M137" s="16">
        <v>248.05</v>
      </c>
      <c r="N137" s="14" t="s">
        <v>156</v>
      </c>
    </row>
    <row r="138" spans="1:14" ht="43.5" thickBot="1">
      <c r="A138" s="8"/>
      <c r="B138" s="9">
        <v>15709</v>
      </c>
      <c r="C138" s="9" t="s">
        <v>391</v>
      </c>
      <c r="D138" s="11">
        <v>45260</v>
      </c>
      <c r="E138" s="9" t="s">
        <v>392</v>
      </c>
      <c r="F138" s="9" t="s">
        <v>153</v>
      </c>
      <c r="G138" s="11">
        <v>45290</v>
      </c>
      <c r="H138" s="9">
        <v>202301400</v>
      </c>
      <c r="I138" s="9">
        <v>202301400</v>
      </c>
      <c r="J138" s="9" t="s">
        <v>155</v>
      </c>
      <c r="K138" s="17">
        <v>2311.54</v>
      </c>
      <c r="L138" s="17">
        <v>1910.36</v>
      </c>
      <c r="M138" s="17">
        <v>2311.54</v>
      </c>
      <c r="N138" s="9" t="s">
        <v>156</v>
      </c>
    </row>
    <row r="139" spans="1:14" ht="29.25" thickBot="1">
      <c r="A139" s="13"/>
      <c r="B139" s="14">
        <v>15706</v>
      </c>
      <c r="C139" s="14" t="s">
        <v>48</v>
      </c>
      <c r="D139" s="15">
        <v>45265</v>
      </c>
      <c r="E139" s="14" t="s">
        <v>393</v>
      </c>
      <c r="F139" s="14" t="s">
        <v>153</v>
      </c>
      <c r="G139" s="15">
        <v>45296</v>
      </c>
      <c r="H139" s="14" t="s">
        <v>394</v>
      </c>
      <c r="I139" s="14" t="s">
        <v>394</v>
      </c>
      <c r="J139" s="14" t="s">
        <v>155</v>
      </c>
      <c r="K139" s="16">
        <v>182.41</v>
      </c>
      <c r="L139" s="16">
        <v>150.75</v>
      </c>
      <c r="M139" s="16">
        <v>182.41</v>
      </c>
      <c r="N139" s="14" t="s">
        <v>156</v>
      </c>
    </row>
    <row r="140" spans="1:14" ht="57.75" thickBot="1">
      <c r="A140" s="8"/>
      <c r="B140" s="9">
        <v>15701</v>
      </c>
      <c r="C140" s="9" t="s">
        <v>58</v>
      </c>
      <c r="D140" s="11">
        <v>45260</v>
      </c>
      <c r="E140" s="9" t="s">
        <v>395</v>
      </c>
      <c r="F140" s="9" t="s">
        <v>153</v>
      </c>
      <c r="G140" s="11">
        <v>45290</v>
      </c>
      <c r="H140" s="9">
        <v>342302964</v>
      </c>
      <c r="I140" s="9">
        <v>342302964</v>
      </c>
      <c r="J140" s="9" t="s">
        <v>155</v>
      </c>
      <c r="K140" s="17">
        <v>1167.17</v>
      </c>
      <c r="L140" s="12">
        <v>964.6</v>
      </c>
      <c r="M140" s="17">
        <v>1167.17</v>
      </c>
      <c r="N140" s="9" t="s">
        <v>156</v>
      </c>
    </row>
    <row r="141" spans="1:14" ht="43.5" thickBot="1">
      <c r="A141" s="13"/>
      <c r="B141" s="14">
        <v>15705</v>
      </c>
      <c r="C141" s="14" t="s">
        <v>32</v>
      </c>
      <c r="D141" s="15">
        <v>45231</v>
      </c>
      <c r="E141" s="14" t="s">
        <v>396</v>
      </c>
      <c r="F141" s="14" t="s">
        <v>153</v>
      </c>
      <c r="G141" s="15">
        <v>45231</v>
      </c>
      <c r="H141" s="14" t="s">
        <v>397</v>
      </c>
      <c r="I141" s="14">
        <v>88057</v>
      </c>
      <c r="J141" s="14" t="s">
        <v>155</v>
      </c>
      <c r="K141" s="16">
        <v>770</v>
      </c>
      <c r="L141" s="16">
        <v>770</v>
      </c>
      <c r="M141" s="16">
        <v>770</v>
      </c>
      <c r="N141" s="14" t="s">
        <v>156</v>
      </c>
    </row>
    <row r="142" spans="1:14" ht="72" thickBot="1">
      <c r="A142" s="8"/>
      <c r="B142" s="9">
        <v>15689</v>
      </c>
      <c r="C142" s="9" t="s">
        <v>67</v>
      </c>
      <c r="D142" s="11">
        <v>45260</v>
      </c>
      <c r="E142" s="9" t="s">
        <v>398</v>
      </c>
      <c r="F142" s="9" t="s">
        <v>153</v>
      </c>
      <c r="G142" s="11">
        <v>45291</v>
      </c>
      <c r="H142" s="9">
        <v>202305359</v>
      </c>
      <c r="I142" s="9">
        <v>202305359</v>
      </c>
      <c r="J142" s="9" t="s">
        <v>155</v>
      </c>
      <c r="K142" s="17">
        <v>6436.5</v>
      </c>
      <c r="L142" s="17">
        <v>5319.42</v>
      </c>
      <c r="M142" s="17">
        <v>6436.5</v>
      </c>
      <c r="N142" s="9" t="s">
        <v>156</v>
      </c>
    </row>
    <row r="143" spans="1:14" ht="29.25" thickBot="1">
      <c r="A143" s="13"/>
      <c r="B143" s="14">
        <v>15693</v>
      </c>
      <c r="C143" s="14" t="s">
        <v>86</v>
      </c>
      <c r="D143" s="15">
        <v>45264</v>
      </c>
      <c r="E143" s="14" t="s">
        <v>399</v>
      </c>
      <c r="F143" s="14" t="s">
        <v>153</v>
      </c>
      <c r="G143" s="15">
        <v>45279</v>
      </c>
      <c r="H143" s="14" t="s">
        <v>400</v>
      </c>
      <c r="I143" s="14" t="s">
        <v>400</v>
      </c>
      <c r="J143" s="14" t="s">
        <v>155</v>
      </c>
      <c r="K143" s="18">
        <v>1668.54</v>
      </c>
      <c r="L143" s="18">
        <v>1380.21</v>
      </c>
      <c r="M143" s="18">
        <v>1668.54</v>
      </c>
      <c r="N143" s="14" t="s">
        <v>156</v>
      </c>
    </row>
    <row r="144" spans="1:14" ht="43.5" thickBot="1">
      <c r="A144" s="8"/>
      <c r="B144" s="9">
        <v>15686</v>
      </c>
      <c r="C144" s="9" t="s">
        <v>35</v>
      </c>
      <c r="D144" s="11">
        <v>45260</v>
      </c>
      <c r="E144" s="9" t="s">
        <v>401</v>
      </c>
      <c r="F144" s="9" t="s">
        <v>153</v>
      </c>
      <c r="G144" s="11">
        <v>45275</v>
      </c>
      <c r="H144" s="9">
        <v>4860448476</v>
      </c>
      <c r="I144" s="9">
        <v>4860448476</v>
      </c>
      <c r="J144" s="9" t="s">
        <v>155</v>
      </c>
      <c r="K144" s="12">
        <v>10.4</v>
      </c>
      <c r="L144" s="12">
        <v>10.4</v>
      </c>
      <c r="M144" s="12">
        <v>10.4</v>
      </c>
      <c r="N144" s="9" t="s">
        <v>156</v>
      </c>
    </row>
    <row r="145" spans="1:14" ht="43.5" thickBot="1">
      <c r="A145" s="13"/>
      <c r="B145" s="14">
        <v>15683</v>
      </c>
      <c r="C145" s="14" t="s">
        <v>175</v>
      </c>
      <c r="D145" s="15">
        <v>45254</v>
      </c>
      <c r="E145" s="14" t="s">
        <v>402</v>
      </c>
      <c r="F145" s="14" t="s">
        <v>153</v>
      </c>
      <c r="G145" s="15">
        <v>45264</v>
      </c>
      <c r="H145" s="14" t="s">
        <v>403</v>
      </c>
      <c r="I145" s="14" t="s">
        <v>403</v>
      </c>
      <c r="J145" s="14" t="s">
        <v>155</v>
      </c>
      <c r="K145" s="16">
        <v>564.33000000000004</v>
      </c>
      <c r="L145" s="16">
        <v>564.33000000000004</v>
      </c>
      <c r="M145" s="16">
        <v>564.33000000000004</v>
      </c>
      <c r="N145" s="14" t="s">
        <v>156</v>
      </c>
    </row>
    <row r="146" spans="1:14" ht="29.25" thickBot="1">
      <c r="A146" s="8"/>
      <c r="B146" s="9">
        <v>15681</v>
      </c>
      <c r="C146" s="9" t="s">
        <v>83</v>
      </c>
      <c r="D146" s="11">
        <v>45261</v>
      </c>
      <c r="E146" s="9" t="s">
        <v>404</v>
      </c>
      <c r="F146" s="9" t="s">
        <v>153</v>
      </c>
      <c r="G146" s="11">
        <v>45292</v>
      </c>
      <c r="H146" s="9">
        <v>201111894</v>
      </c>
      <c r="I146" s="9">
        <v>201111894</v>
      </c>
      <c r="J146" s="9" t="s">
        <v>155</v>
      </c>
      <c r="K146" s="12">
        <v>535</v>
      </c>
      <c r="L146" s="12">
        <v>535</v>
      </c>
      <c r="M146" s="12">
        <v>535</v>
      </c>
      <c r="N146" s="9" t="s">
        <v>156</v>
      </c>
    </row>
    <row r="147" spans="1:14" ht="57.75" thickBot="1">
      <c r="A147" s="13"/>
      <c r="B147" s="14">
        <v>15682</v>
      </c>
      <c r="C147" s="14" t="s">
        <v>75</v>
      </c>
      <c r="D147" s="15">
        <v>45254</v>
      </c>
      <c r="E147" s="14" t="s">
        <v>405</v>
      </c>
      <c r="F147" s="14" t="s">
        <v>153</v>
      </c>
      <c r="G147" s="15">
        <v>45284</v>
      </c>
      <c r="H147" s="14">
        <v>1101312763</v>
      </c>
      <c r="I147" s="14">
        <v>1101312763</v>
      </c>
      <c r="J147" s="14" t="s">
        <v>155</v>
      </c>
      <c r="K147" s="18">
        <v>18842.400000000001</v>
      </c>
      <c r="L147" s="18">
        <v>18842.400000000001</v>
      </c>
      <c r="M147" s="18">
        <v>18842.400000000001</v>
      </c>
      <c r="N147" s="14" t="s">
        <v>156</v>
      </c>
    </row>
    <row r="148" spans="1:14" ht="29.25" thickBot="1">
      <c r="A148" s="13"/>
      <c r="B148" s="14">
        <v>15665</v>
      </c>
      <c r="C148" s="14" t="s">
        <v>253</v>
      </c>
      <c r="D148" s="15">
        <v>45260</v>
      </c>
      <c r="E148" s="14" t="s">
        <v>406</v>
      </c>
      <c r="F148" s="14" t="s">
        <v>153</v>
      </c>
      <c r="G148" s="15">
        <v>45291</v>
      </c>
      <c r="H148" s="14" t="s">
        <v>407</v>
      </c>
      <c r="I148" s="14" t="s">
        <v>407</v>
      </c>
      <c r="J148" s="14" t="s">
        <v>155</v>
      </c>
      <c r="K148" s="18">
        <v>740435</v>
      </c>
      <c r="L148" s="18">
        <v>740435</v>
      </c>
      <c r="M148" s="18">
        <v>740435</v>
      </c>
      <c r="N148" s="14" t="s">
        <v>156</v>
      </c>
    </row>
    <row r="149" spans="1:14" ht="43.5" thickBot="1">
      <c r="A149" s="8"/>
      <c r="B149" s="9">
        <v>15660</v>
      </c>
      <c r="C149" s="9" t="s">
        <v>93</v>
      </c>
      <c r="D149" s="11">
        <v>45238</v>
      </c>
      <c r="E149" s="9" t="s">
        <v>408</v>
      </c>
      <c r="F149" s="9" t="s">
        <v>153</v>
      </c>
      <c r="G149" s="11">
        <v>45252</v>
      </c>
      <c r="H149" s="9" t="s">
        <v>409</v>
      </c>
      <c r="I149" s="9" t="s">
        <v>409</v>
      </c>
      <c r="J149" s="9" t="s">
        <v>155</v>
      </c>
      <c r="K149" s="17">
        <v>10835.55</v>
      </c>
      <c r="L149" s="17">
        <v>8955</v>
      </c>
      <c r="M149" s="17">
        <v>10835.55</v>
      </c>
      <c r="N149" s="9" t="s">
        <v>156</v>
      </c>
    </row>
    <row r="150" spans="1:14" ht="57.75" thickBot="1">
      <c r="A150" s="13"/>
      <c r="B150" s="14">
        <v>15659</v>
      </c>
      <c r="C150" s="14" t="s">
        <v>93</v>
      </c>
      <c r="D150" s="15">
        <v>45231</v>
      </c>
      <c r="E150" s="14" t="s">
        <v>410</v>
      </c>
      <c r="F150" s="14" t="s">
        <v>153</v>
      </c>
      <c r="G150" s="15">
        <v>45222</v>
      </c>
      <c r="H150" s="14" t="s">
        <v>411</v>
      </c>
      <c r="I150" s="14" t="s">
        <v>412</v>
      </c>
      <c r="J150" s="14" t="s">
        <v>155</v>
      </c>
      <c r="K150" s="18">
        <v>6019.75</v>
      </c>
      <c r="L150" s="18">
        <v>4975</v>
      </c>
      <c r="M150" s="18">
        <v>6019.75</v>
      </c>
      <c r="N150" s="14" t="s">
        <v>156</v>
      </c>
    </row>
    <row r="151" spans="1:14" ht="72" thickBot="1">
      <c r="A151" s="8"/>
      <c r="B151" s="9">
        <v>15658</v>
      </c>
      <c r="C151" s="9" t="s">
        <v>413</v>
      </c>
      <c r="D151" s="11">
        <v>45231</v>
      </c>
      <c r="E151" s="9" t="s">
        <v>414</v>
      </c>
      <c r="F151" s="9" t="s">
        <v>153</v>
      </c>
      <c r="G151" s="11">
        <v>45252</v>
      </c>
      <c r="H151" s="9" t="s">
        <v>415</v>
      </c>
      <c r="I151" s="9" t="s">
        <v>415</v>
      </c>
      <c r="J151" s="9" t="s">
        <v>155</v>
      </c>
      <c r="K151" s="17">
        <v>5556.62</v>
      </c>
      <c r="L151" s="17">
        <v>5556.62</v>
      </c>
      <c r="M151" s="17">
        <v>5556.62</v>
      </c>
      <c r="N151" s="9" t="s">
        <v>156</v>
      </c>
    </row>
    <row r="152" spans="1:14" ht="43.5" thickBot="1">
      <c r="A152" s="13"/>
      <c r="B152" s="14">
        <v>15655</v>
      </c>
      <c r="C152" s="14" t="s">
        <v>68</v>
      </c>
      <c r="D152" s="15">
        <v>45251</v>
      </c>
      <c r="E152" s="14" t="s">
        <v>416</v>
      </c>
      <c r="F152" s="14" t="s">
        <v>153</v>
      </c>
      <c r="G152" s="15">
        <v>45258</v>
      </c>
      <c r="H152" s="14" t="s">
        <v>417</v>
      </c>
      <c r="I152" s="14" t="s">
        <v>417</v>
      </c>
      <c r="J152" s="14" t="s">
        <v>155</v>
      </c>
      <c r="K152" s="18">
        <v>1361.1</v>
      </c>
      <c r="L152" s="18">
        <v>1124.8800000000001</v>
      </c>
      <c r="M152" s="18">
        <v>1361.1</v>
      </c>
      <c r="N152" s="14" t="s">
        <v>156</v>
      </c>
    </row>
    <row r="153" spans="1:14" ht="57.75" thickBot="1">
      <c r="A153" s="8"/>
      <c r="B153" s="9">
        <v>15653</v>
      </c>
      <c r="C153" s="9" t="s">
        <v>75</v>
      </c>
      <c r="D153" s="11">
        <v>45250</v>
      </c>
      <c r="E153" s="9" t="s">
        <v>418</v>
      </c>
      <c r="F153" s="9" t="s">
        <v>153</v>
      </c>
      <c r="G153" s="11">
        <v>45280</v>
      </c>
      <c r="H153" s="9">
        <v>1101309515</v>
      </c>
      <c r="I153" s="9">
        <v>1101309515</v>
      </c>
      <c r="J153" s="9" t="s">
        <v>155</v>
      </c>
      <c r="K153" s="17">
        <v>113054.37</v>
      </c>
      <c r="L153" s="17">
        <v>113054.37</v>
      </c>
      <c r="M153" s="17">
        <v>113054.37</v>
      </c>
      <c r="N153" s="9" t="s">
        <v>156</v>
      </c>
    </row>
    <row r="154" spans="1:14" ht="29.25" thickBot="1">
      <c r="A154" s="13"/>
      <c r="B154" s="14">
        <v>15644</v>
      </c>
      <c r="C154" s="14" t="s">
        <v>86</v>
      </c>
      <c r="D154" s="15">
        <v>45217</v>
      </c>
      <c r="E154" s="14" t="s">
        <v>419</v>
      </c>
      <c r="F154" s="14" t="s">
        <v>153</v>
      </c>
      <c r="G154" s="15">
        <v>45230</v>
      </c>
      <c r="H154" s="14" t="s">
        <v>420</v>
      </c>
      <c r="I154" s="14" t="s">
        <v>420</v>
      </c>
      <c r="J154" s="14" t="s">
        <v>155</v>
      </c>
      <c r="K154" s="18">
        <v>2249.89</v>
      </c>
      <c r="L154" s="18">
        <v>2092.87</v>
      </c>
      <c r="M154" s="18">
        <v>2249.89</v>
      </c>
      <c r="N154" s="14" t="s">
        <v>156</v>
      </c>
    </row>
    <row r="155" spans="1:14" ht="29.25" thickBot="1">
      <c r="A155" s="8"/>
      <c r="B155" s="9">
        <v>15579</v>
      </c>
      <c r="C155" s="9" t="s">
        <v>48</v>
      </c>
      <c r="D155" s="11">
        <v>45225</v>
      </c>
      <c r="E155" s="9" t="s">
        <v>421</v>
      </c>
      <c r="F155" s="9" t="s">
        <v>153</v>
      </c>
      <c r="G155" s="11">
        <v>45256</v>
      </c>
      <c r="H155" s="9" t="s">
        <v>422</v>
      </c>
      <c r="I155" s="9" t="s">
        <v>422</v>
      </c>
      <c r="J155" s="9" t="s">
        <v>155</v>
      </c>
      <c r="K155" s="12">
        <v>179.61</v>
      </c>
      <c r="L155" s="12">
        <v>148.44</v>
      </c>
      <c r="M155" s="12">
        <v>179.61</v>
      </c>
      <c r="N155" s="9" t="s">
        <v>156</v>
      </c>
    </row>
    <row r="156" spans="1:14" ht="29.25" thickBot="1">
      <c r="A156" s="13"/>
      <c r="B156" s="14">
        <v>15580</v>
      </c>
      <c r="C156" s="14" t="s">
        <v>48</v>
      </c>
      <c r="D156" s="15">
        <v>45225</v>
      </c>
      <c r="E156" s="14" t="s">
        <v>423</v>
      </c>
      <c r="F156" s="14" t="s">
        <v>153</v>
      </c>
      <c r="G156" s="15">
        <v>45256</v>
      </c>
      <c r="H156" s="14" t="s">
        <v>424</v>
      </c>
      <c r="I156" s="14" t="s">
        <v>424</v>
      </c>
      <c r="J156" s="14" t="s">
        <v>155</v>
      </c>
      <c r="K156" s="18">
        <v>1005.81</v>
      </c>
      <c r="L156" s="16">
        <v>831.25</v>
      </c>
      <c r="M156" s="18">
        <v>1005.81</v>
      </c>
      <c r="N156" s="14" t="s">
        <v>156</v>
      </c>
    </row>
    <row r="157" spans="1:14" ht="29.25" thickBot="1">
      <c r="A157" s="8"/>
      <c r="B157" s="9">
        <v>15567</v>
      </c>
      <c r="C157" s="9" t="s">
        <v>83</v>
      </c>
      <c r="D157" s="11">
        <v>45232</v>
      </c>
      <c r="E157" s="9" t="s">
        <v>425</v>
      </c>
      <c r="F157" s="9" t="s">
        <v>153</v>
      </c>
      <c r="G157" s="11">
        <v>45262</v>
      </c>
      <c r="H157" s="9">
        <v>201111785</v>
      </c>
      <c r="I157" s="9">
        <v>201111785</v>
      </c>
      <c r="J157" s="9" t="s">
        <v>155</v>
      </c>
      <c r="K157" s="12">
        <v>535</v>
      </c>
      <c r="L157" s="12">
        <v>535</v>
      </c>
      <c r="M157" s="12">
        <v>535</v>
      </c>
      <c r="N157" s="9" t="s">
        <v>156</v>
      </c>
    </row>
    <row r="158" spans="1:14" ht="43.5" thickBot="1">
      <c r="A158" s="13"/>
      <c r="B158" s="14">
        <v>15564</v>
      </c>
      <c r="C158" s="14" t="s">
        <v>35</v>
      </c>
      <c r="D158" s="15">
        <v>45230</v>
      </c>
      <c r="E158" s="14" t="s">
        <v>426</v>
      </c>
      <c r="F158" s="14" t="s">
        <v>153</v>
      </c>
      <c r="G158" s="15">
        <v>45232</v>
      </c>
      <c r="H158" s="14">
        <v>4835869796</v>
      </c>
      <c r="I158" s="14">
        <v>4835869796</v>
      </c>
      <c r="J158" s="14" t="s">
        <v>155</v>
      </c>
      <c r="K158" s="16">
        <v>22.4</v>
      </c>
      <c r="L158" s="16">
        <v>22.4</v>
      </c>
      <c r="M158" s="16">
        <v>22.4</v>
      </c>
      <c r="N158" s="14" t="s">
        <v>156</v>
      </c>
    </row>
    <row r="159" spans="1:14" ht="72" thickBot="1">
      <c r="A159" s="8"/>
      <c r="B159" s="9">
        <v>15496</v>
      </c>
      <c r="C159" s="9" t="s">
        <v>413</v>
      </c>
      <c r="D159" s="11">
        <v>45202</v>
      </c>
      <c r="E159" s="9" t="s">
        <v>427</v>
      </c>
      <c r="F159" s="9" t="s">
        <v>153</v>
      </c>
      <c r="G159" s="11">
        <v>45250</v>
      </c>
      <c r="H159" s="9">
        <v>8251</v>
      </c>
      <c r="I159" s="9">
        <v>8251</v>
      </c>
      <c r="J159" s="9" t="s">
        <v>155</v>
      </c>
      <c r="K159" s="17">
        <v>9334.89</v>
      </c>
      <c r="L159" s="17">
        <v>9334.89</v>
      </c>
      <c r="M159" s="17">
        <v>9334.89</v>
      </c>
      <c r="N159" s="9" t="s">
        <v>156</v>
      </c>
    </row>
    <row r="160" spans="1:14" ht="29.25" thickBot="1">
      <c r="A160" s="13"/>
      <c r="B160" s="14">
        <v>15577</v>
      </c>
      <c r="C160" s="14" t="s">
        <v>48</v>
      </c>
      <c r="D160" s="15">
        <v>45225</v>
      </c>
      <c r="E160" s="14" t="s">
        <v>428</v>
      </c>
      <c r="F160" s="14" t="s">
        <v>153</v>
      </c>
      <c r="G160" s="15">
        <v>45256</v>
      </c>
      <c r="H160" s="14" t="s">
        <v>429</v>
      </c>
      <c r="I160" s="14" t="s">
        <v>429</v>
      </c>
      <c r="J160" s="14" t="s">
        <v>155</v>
      </c>
      <c r="K160" s="16">
        <v>244.26</v>
      </c>
      <c r="L160" s="16">
        <v>201.87</v>
      </c>
      <c r="M160" s="16">
        <v>244.26</v>
      </c>
      <c r="N160" s="14" t="s">
        <v>156</v>
      </c>
    </row>
    <row r="161" spans="1:14" ht="57.75" thickBot="1">
      <c r="A161" s="8"/>
      <c r="B161" s="9">
        <v>15537</v>
      </c>
      <c r="C161" s="9" t="s">
        <v>430</v>
      </c>
      <c r="D161" s="11">
        <v>45223</v>
      </c>
      <c r="E161" s="9" t="s">
        <v>431</v>
      </c>
      <c r="F161" s="9" t="s">
        <v>153</v>
      </c>
      <c r="G161" s="11">
        <v>45253</v>
      </c>
      <c r="H161" s="9">
        <v>240003653</v>
      </c>
      <c r="I161" s="9">
        <v>240003653</v>
      </c>
      <c r="J161" s="9" t="s">
        <v>155</v>
      </c>
      <c r="K161" s="17">
        <v>1004.97</v>
      </c>
      <c r="L161" s="12">
        <v>832</v>
      </c>
      <c r="M161" s="17">
        <v>1004.97</v>
      </c>
      <c r="N161" s="9" t="s">
        <v>156</v>
      </c>
    </row>
    <row r="162" spans="1:14" ht="43.5" thickBot="1">
      <c r="A162" s="13"/>
      <c r="B162" s="14">
        <v>15583</v>
      </c>
      <c r="C162" s="14" t="s">
        <v>175</v>
      </c>
      <c r="D162" s="15">
        <v>45224</v>
      </c>
      <c r="E162" s="14" t="s">
        <v>432</v>
      </c>
      <c r="F162" s="14" t="s">
        <v>153</v>
      </c>
      <c r="G162" s="15">
        <v>45234</v>
      </c>
      <c r="H162" s="14" t="s">
        <v>433</v>
      </c>
      <c r="I162" s="14" t="s">
        <v>433</v>
      </c>
      <c r="J162" s="14" t="s">
        <v>155</v>
      </c>
      <c r="K162" s="16">
        <v>564.33000000000004</v>
      </c>
      <c r="L162" s="16">
        <v>564.33000000000004</v>
      </c>
      <c r="M162" s="16">
        <v>564.33000000000004</v>
      </c>
      <c r="N162" s="14" t="s">
        <v>156</v>
      </c>
    </row>
    <row r="163" spans="1:14" ht="29.25" thickBot="1">
      <c r="A163" s="8"/>
      <c r="B163" s="9">
        <v>15578</v>
      </c>
      <c r="C163" s="9" t="s">
        <v>48</v>
      </c>
      <c r="D163" s="11">
        <v>45225</v>
      </c>
      <c r="E163" s="9" t="s">
        <v>434</v>
      </c>
      <c r="F163" s="9" t="s">
        <v>153</v>
      </c>
      <c r="G163" s="11">
        <v>45256</v>
      </c>
      <c r="H163" s="9" t="s">
        <v>435</v>
      </c>
      <c r="I163" s="9" t="s">
        <v>435</v>
      </c>
      <c r="J163" s="9" t="s">
        <v>155</v>
      </c>
      <c r="K163" s="12">
        <v>229.9</v>
      </c>
      <c r="L163" s="12">
        <v>190</v>
      </c>
      <c r="M163" s="12">
        <v>229.9</v>
      </c>
      <c r="N163" s="9" t="s">
        <v>156</v>
      </c>
    </row>
    <row r="164" spans="1:14" ht="29.25" thickBot="1">
      <c r="A164" s="13"/>
      <c r="B164" s="14">
        <v>15581</v>
      </c>
      <c r="C164" s="14" t="s">
        <v>48</v>
      </c>
      <c r="D164" s="15">
        <v>45225</v>
      </c>
      <c r="E164" s="14" t="s">
        <v>436</v>
      </c>
      <c r="F164" s="14" t="s">
        <v>153</v>
      </c>
      <c r="G164" s="15">
        <v>45256</v>
      </c>
      <c r="H164" s="14" t="s">
        <v>437</v>
      </c>
      <c r="I164" s="14" t="s">
        <v>437</v>
      </c>
      <c r="J164" s="14" t="s">
        <v>155</v>
      </c>
      <c r="K164" s="16">
        <v>114.95</v>
      </c>
      <c r="L164" s="16">
        <v>95</v>
      </c>
      <c r="M164" s="16">
        <v>114.95</v>
      </c>
      <c r="N164" s="14" t="s">
        <v>156</v>
      </c>
    </row>
    <row r="165" spans="1:14" ht="29.25" thickBot="1">
      <c r="A165" s="8"/>
      <c r="B165" s="9">
        <v>15575</v>
      </c>
      <c r="C165" s="9" t="s">
        <v>48</v>
      </c>
      <c r="D165" s="11">
        <v>45230</v>
      </c>
      <c r="E165" s="9" t="s">
        <v>438</v>
      </c>
      <c r="F165" s="9" t="s">
        <v>153</v>
      </c>
      <c r="G165" s="11">
        <v>45263</v>
      </c>
      <c r="H165" s="9" t="s">
        <v>439</v>
      </c>
      <c r="I165" s="9" t="s">
        <v>439</v>
      </c>
      <c r="J165" s="9" t="s">
        <v>155</v>
      </c>
      <c r="K165" s="12">
        <v>114.95</v>
      </c>
      <c r="L165" s="12">
        <v>95</v>
      </c>
      <c r="M165" s="12">
        <v>114.95</v>
      </c>
      <c r="N165" s="9" t="s">
        <v>156</v>
      </c>
    </row>
    <row r="166" spans="1:14" ht="29.25" thickBot="1">
      <c r="A166" s="13"/>
      <c r="B166" s="14">
        <v>15570</v>
      </c>
      <c r="C166" s="14" t="s">
        <v>48</v>
      </c>
      <c r="D166" s="15">
        <v>45232</v>
      </c>
      <c r="E166" s="14" t="s">
        <v>440</v>
      </c>
      <c r="F166" s="14" t="s">
        <v>153</v>
      </c>
      <c r="G166" s="15">
        <v>45262</v>
      </c>
      <c r="H166" s="14" t="s">
        <v>441</v>
      </c>
      <c r="I166" s="14" t="s">
        <v>441</v>
      </c>
      <c r="J166" s="14" t="s">
        <v>155</v>
      </c>
      <c r="K166" s="16">
        <v>272.25</v>
      </c>
      <c r="L166" s="16">
        <v>225</v>
      </c>
      <c r="M166" s="16">
        <v>272.25</v>
      </c>
      <c r="N166" s="14" t="s">
        <v>156</v>
      </c>
    </row>
    <row r="167" spans="1:14" ht="29.25" thickBot="1">
      <c r="A167" s="8"/>
      <c r="B167" s="9">
        <v>15582</v>
      </c>
      <c r="C167" s="9" t="s">
        <v>48</v>
      </c>
      <c r="D167" s="11">
        <v>45230</v>
      </c>
      <c r="E167" s="9" t="s">
        <v>442</v>
      </c>
      <c r="F167" s="9" t="s">
        <v>153</v>
      </c>
      <c r="G167" s="11">
        <v>45260</v>
      </c>
      <c r="H167" s="9" t="s">
        <v>443</v>
      </c>
      <c r="I167" s="9" t="s">
        <v>443</v>
      </c>
      <c r="J167" s="9" t="s">
        <v>155</v>
      </c>
      <c r="K167" s="12">
        <v>229.9</v>
      </c>
      <c r="L167" s="12">
        <v>190</v>
      </c>
      <c r="M167" s="12">
        <v>229.9</v>
      </c>
      <c r="N167" s="9" t="s">
        <v>156</v>
      </c>
    </row>
    <row r="168" spans="1:14" ht="29.25" thickBot="1">
      <c r="A168" s="13"/>
      <c r="B168" s="14">
        <v>15573</v>
      </c>
      <c r="C168" s="14" t="s">
        <v>48</v>
      </c>
      <c r="D168" s="15">
        <v>45230</v>
      </c>
      <c r="E168" s="14" t="s">
        <v>444</v>
      </c>
      <c r="F168" s="14" t="s">
        <v>153</v>
      </c>
      <c r="G168" s="15">
        <v>45260</v>
      </c>
      <c r="H168" s="14" t="s">
        <v>445</v>
      </c>
      <c r="I168" s="14" t="s">
        <v>445</v>
      </c>
      <c r="J168" s="14" t="s">
        <v>155</v>
      </c>
      <c r="K168" s="16">
        <v>179.61</v>
      </c>
      <c r="L168" s="16">
        <v>148.44</v>
      </c>
      <c r="M168" s="16">
        <v>179.61</v>
      </c>
      <c r="N168" s="14" t="s">
        <v>156</v>
      </c>
    </row>
    <row r="169" spans="1:14" ht="29.25" thickBot="1">
      <c r="A169" s="8"/>
      <c r="B169" s="9">
        <v>15574</v>
      </c>
      <c r="C169" s="9" t="s">
        <v>48</v>
      </c>
      <c r="D169" s="11">
        <v>45230</v>
      </c>
      <c r="E169" s="9" t="s">
        <v>446</v>
      </c>
      <c r="F169" s="9" t="s">
        <v>153</v>
      </c>
      <c r="G169" s="11">
        <v>45260</v>
      </c>
      <c r="H169" s="9" t="s">
        <v>447</v>
      </c>
      <c r="I169" s="9" t="s">
        <v>447</v>
      </c>
      <c r="J169" s="9" t="s">
        <v>155</v>
      </c>
      <c r="K169" s="12">
        <v>438.25</v>
      </c>
      <c r="L169" s="12">
        <v>362.19</v>
      </c>
      <c r="M169" s="12">
        <v>438.25</v>
      </c>
      <c r="N169" s="9" t="s">
        <v>156</v>
      </c>
    </row>
    <row r="170" spans="1:14" ht="29.25" thickBot="1">
      <c r="A170" s="13"/>
      <c r="B170" s="14">
        <v>15576</v>
      </c>
      <c r="C170" s="14" t="s">
        <v>48</v>
      </c>
      <c r="D170" s="15">
        <v>45230</v>
      </c>
      <c r="E170" s="14" t="s">
        <v>448</v>
      </c>
      <c r="F170" s="14" t="s">
        <v>153</v>
      </c>
      <c r="G170" s="15">
        <v>45260</v>
      </c>
      <c r="H170" s="14" t="s">
        <v>449</v>
      </c>
      <c r="I170" s="14" t="s">
        <v>449</v>
      </c>
      <c r="J170" s="14" t="s">
        <v>155</v>
      </c>
      <c r="K170" s="18">
        <v>1235.71</v>
      </c>
      <c r="L170" s="18">
        <v>1021.25</v>
      </c>
      <c r="M170" s="18">
        <v>1235.71</v>
      </c>
      <c r="N170" s="14" t="s">
        <v>156</v>
      </c>
    </row>
    <row r="171" spans="1:14" ht="43.5" thickBot="1">
      <c r="A171" s="8"/>
      <c r="B171" s="9">
        <v>15615</v>
      </c>
      <c r="C171" s="9" t="s">
        <v>76</v>
      </c>
      <c r="D171" s="11">
        <v>45200</v>
      </c>
      <c r="E171" s="9" t="s">
        <v>450</v>
      </c>
      <c r="F171" s="9" t="s">
        <v>153</v>
      </c>
      <c r="G171" s="11">
        <v>45200</v>
      </c>
      <c r="H171" s="9" t="s">
        <v>451</v>
      </c>
      <c r="I171" s="9" t="s">
        <v>452</v>
      </c>
      <c r="J171" s="9" t="s">
        <v>155</v>
      </c>
      <c r="K171" s="17">
        <v>2756.04</v>
      </c>
      <c r="L171" s="17">
        <v>2277.7199999999998</v>
      </c>
      <c r="M171" s="17">
        <v>2756.04</v>
      </c>
      <c r="N171" s="9" t="s">
        <v>156</v>
      </c>
    </row>
    <row r="172" spans="1:14" ht="43.5" thickBot="1">
      <c r="A172" s="13"/>
      <c r="B172" s="14">
        <v>15613</v>
      </c>
      <c r="C172" s="14" t="s">
        <v>76</v>
      </c>
      <c r="D172" s="15">
        <v>45200</v>
      </c>
      <c r="E172" s="14" t="s">
        <v>453</v>
      </c>
      <c r="F172" s="14" t="s">
        <v>153</v>
      </c>
      <c r="G172" s="15">
        <v>45200</v>
      </c>
      <c r="H172" s="14" t="s">
        <v>454</v>
      </c>
      <c r="I172" s="14" t="s">
        <v>455</v>
      </c>
      <c r="J172" s="14" t="s">
        <v>155</v>
      </c>
      <c r="K172" s="18">
        <v>1281.8</v>
      </c>
      <c r="L172" s="18">
        <v>1059.3399999999999</v>
      </c>
      <c r="M172" s="18">
        <v>1281.8</v>
      </c>
      <c r="N172" s="14" t="s">
        <v>156</v>
      </c>
    </row>
    <row r="173" spans="1:14" ht="43.5" thickBot="1">
      <c r="A173" s="8"/>
      <c r="B173" s="9">
        <v>15605</v>
      </c>
      <c r="C173" s="9" t="s">
        <v>76</v>
      </c>
      <c r="D173" s="11">
        <v>45200</v>
      </c>
      <c r="E173" s="9" t="s">
        <v>456</v>
      </c>
      <c r="F173" s="9" t="s">
        <v>153</v>
      </c>
      <c r="G173" s="11">
        <v>45200</v>
      </c>
      <c r="H173" s="9" t="s">
        <v>457</v>
      </c>
      <c r="I173" s="9" t="s">
        <v>458</v>
      </c>
      <c r="J173" s="9" t="s">
        <v>155</v>
      </c>
      <c r="K173" s="17">
        <v>2837.45</v>
      </c>
      <c r="L173" s="17">
        <v>2345</v>
      </c>
      <c r="M173" s="17">
        <v>2837.45</v>
      </c>
      <c r="N173" s="9" t="s">
        <v>156</v>
      </c>
    </row>
    <row r="174" spans="1:14" ht="43.5" thickBot="1">
      <c r="A174" s="13"/>
      <c r="B174" s="14">
        <v>15619</v>
      </c>
      <c r="C174" s="14" t="s">
        <v>76</v>
      </c>
      <c r="D174" s="15">
        <v>45200</v>
      </c>
      <c r="E174" s="14" t="s">
        <v>459</v>
      </c>
      <c r="F174" s="14" t="s">
        <v>153</v>
      </c>
      <c r="G174" s="15">
        <v>45200</v>
      </c>
      <c r="H174" s="14" t="s">
        <v>460</v>
      </c>
      <c r="I174" s="14" t="s">
        <v>461</v>
      </c>
      <c r="J174" s="14" t="s">
        <v>155</v>
      </c>
      <c r="K174" s="18">
        <v>1048.2</v>
      </c>
      <c r="L174" s="16">
        <v>866.28</v>
      </c>
      <c r="M174" s="18">
        <v>1048.2</v>
      </c>
      <c r="N174" s="14" t="s">
        <v>156</v>
      </c>
    </row>
    <row r="175" spans="1:14" ht="43.5" thickBot="1">
      <c r="A175" s="8"/>
      <c r="B175" s="9">
        <v>15602</v>
      </c>
      <c r="C175" s="9" t="s">
        <v>76</v>
      </c>
      <c r="D175" s="11">
        <v>45200</v>
      </c>
      <c r="E175" s="9" t="s">
        <v>462</v>
      </c>
      <c r="F175" s="9" t="s">
        <v>153</v>
      </c>
      <c r="G175" s="11">
        <v>45200</v>
      </c>
      <c r="H175" s="9" t="s">
        <v>463</v>
      </c>
      <c r="I175" s="9" t="s">
        <v>464</v>
      </c>
      <c r="J175" s="9" t="s">
        <v>155</v>
      </c>
      <c r="K175" s="12">
        <v>833.48</v>
      </c>
      <c r="L175" s="12">
        <v>688.83</v>
      </c>
      <c r="M175" s="12">
        <v>833.48</v>
      </c>
      <c r="N175" s="9" t="s">
        <v>156</v>
      </c>
    </row>
    <row r="176" spans="1:14" ht="29.25" thickBot="1">
      <c r="A176" s="13"/>
      <c r="B176" s="14">
        <v>15618</v>
      </c>
      <c r="C176" s="14" t="s">
        <v>76</v>
      </c>
      <c r="D176" s="15">
        <v>45200</v>
      </c>
      <c r="E176" s="14" t="s">
        <v>465</v>
      </c>
      <c r="F176" s="14" t="s">
        <v>153</v>
      </c>
      <c r="G176" s="15">
        <v>45200</v>
      </c>
      <c r="H176" s="14" t="s">
        <v>466</v>
      </c>
      <c r="I176" s="14" t="s">
        <v>467</v>
      </c>
      <c r="J176" s="14" t="s">
        <v>155</v>
      </c>
      <c r="K176" s="18">
        <v>2889.48</v>
      </c>
      <c r="L176" s="18">
        <v>2388</v>
      </c>
      <c r="M176" s="18">
        <v>2889.48</v>
      </c>
      <c r="N176" s="14" t="s">
        <v>156</v>
      </c>
    </row>
    <row r="177" spans="1:14" ht="43.5" thickBot="1">
      <c r="A177" s="8"/>
      <c r="B177" s="9">
        <v>15616</v>
      </c>
      <c r="C177" s="9" t="s">
        <v>76</v>
      </c>
      <c r="D177" s="11">
        <v>45200</v>
      </c>
      <c r="E177" s="9" t="s">
        <v>468</v>
      </c>
      <c r="F177" s="9" t="s">
        <v>153</v>
      </c>
      <c r="G177" s="11">
        <v>45200</v>
      </c>
      <c r="H177" s="9" t="s">
        <v>469</v>
      </c>
      <c r="I177" s="9" t="s">
        <v>470</v>
      </c>
      <c r="J177" s="9" t="s">
        <v>155</v>
      </c>
      <c r="K177" s="17">
        <v>1108.77</v>
      </c>
      <c r="L177" s="12">
        <v>916.34</v>
      </c>
      <c r="M177" s="17">
        <v>1108.77</v>
      </c>
      <c r="N177" s="9" t="s">
        <v>156</v>
      </c>
    </row>
    <row r="178" spans="1:14" ht="43.5" thickBot="1">
      <c r="A178" s="13"/>
      <c r="B178" s="14">
        <v>15611</v>
      </c>
      <c r="C178" s="14" t="s">
        <v>76</v>
      </c>
      <c r="D178" s="15">
        <v>45200</v>
      </c>
      <c r="E178" s="14" t="s">
        <v>471</v>
      </c>
      <c r="F178" s="14" t="s">
        <v>153</v>
      </c>
      <c r="G178" s="15">
        <v>45200</v>
      </c>
      <c r="H178" s="14" t="s">
        <v>472</v>
      </c>
      <c r="I178" s="14" t="s">
        <v>473</v>
      </c>
      <c r="J178" s="14" t="s">
        <v>155</v>
      </c>
      <c r="K178" s="16">
        <v>833.5</v>
      </c>
      <c r="L178" s="16">
        <v>688.84</v>
      </c>
      <c r="M178" s="16">
        <v>833.5</v>
      </c>
      <c r="N178" s="14" t="s">
        <v>156</v>
      </c>
    </row>
    <row r="179" spans="1:14" ht="43.5" thickBot="1">
      <c r="A179" s="8"/>
      <c r="B179" s="9">
        <v>15608</v>
      </c>
      <c r="C179" s="9" t="s">
        <v>76</v>
      </c>
      <c r="D179" s="11">
        <v>45200</v>
      </c>
      <c r="E179" s="9" t="s">
        <v>474</v>
      </c>
      <c r="F179" s="9" t="s">
        <v>153</v>
      </c>
      <c r="G179" s="11">
        <v>45200</v>
      </c>
      <c r="H179" s="9" t="s">
        <v>475</v>
      </c>
      <c r="I179" s="9" t="s">
        <v>476</v>
      </c>
      <c r="J179" s="9" t="s">
        <v>155</v>
      </c>
      <c r="K179" s="17">
        <v>1197.3399999999999</v>
      </c>
      <c r="L179" s="12">
        <v>989.54</v>
      </c>
      <c r="M179" s="17">
        <v>1197.3399999999999</v>
      </c>
      <c r="N179" s="9" t="s">
        <v>156</v>
      </c>
    </row>
    <row r="180" spans="1:14" ht="43.5" thickBot="1">
      <c r="A180" s="13"/>
      <c r="B180" s="14">
        <v>15604</v>
      </c>
      <c r="C180" s="14" t="s">
        <v>76</v>
      </c>
      <c r="D180" s="15">
        <v>45200</v>
      </c>
      <c r="E180" s="14" t="s">
        <v>477</v>
      </c>
      <c r="F180" s="14" t="s">
        <v>153</v>
      </c>
      <c r="G180" s="15">
        <v>45200</v>
      </c>
      <c r="H180" s="14" t="s">
        <v>478</v>
      </c>
      <c r="I180" s="14" t="s">
        <v>479</v>
      </c>
      <c r="J180" s="14" t="s">
        <v>155</v>
      </c>
      <c r="K180" s="18">
        <v>1387.94</v>
      </c>
      <c r="L180" s="18">
        <v>1147.06</v>
      </c>
      <c r="M180" s="18">
        <v>1387.94</v>
      </c>
      <c r="N180" s="14" t="s">
        <v>156</v>
      </c>
    </row>
    <row r="181" spans="1:14" ht="29.25" thickBot="1">
      <c r="A181" s="8"/>
      <c r="B181" s="9">
        <v>15593</v>
      </c>
      <c r="C181" s="9" t="s">
        <v>76</v>
      </c>
      <c r="D181" s="11">
        <v>45205</v>
      </c>
      <c r="E181" s="9" t="s">
        <v>480</v>
      </c>
      <c r="F181" s="9" t="s">
        <v>153</v>
      </c>
      <c r="G181" s="11">
        <v>45236</v>
      </c>
      <c r="H181" s="9" t="s">
        <v>481</v>
      </c>
      <c r="I181" s="9" t="s">
        <v>481</v>
      </c>
      <c r="J181" s="9" t="s">
        <v>155</v>
      </c>
      <c r="K181" s="17">
        <v>4342.6899999999996</v>
      </c>
      <c r="L181" s="17">
        <v>3589</v>
      </c>
      <c r="M181" s="17">
        <v>4342.6899999999996</v>
      </c>
      <c r="N181" s="9" t="s">
        <v>156</v>
      </c>
    </row>
    <row r="182" spans="1:14" ht="43.5" thickBot="1">
      <c r="A182" s="13"/>
      <c r="B182" s="14">
        <v>15609</v>
      </c>
      <c r="C182" s="14" t="s">
        <v>76</v>
      </c>
      <c r="D182" s="15">
        <v>45200</v>
      </c>
      <c r="E182" s="14" t="s">
        <v>482</v>
      </c>
      <c r="F182" s="14" t="s">
        <v>153</v>
      </c>
      <c r="G182" s="15">
        <v>45200</v>
      </c>
      <c r="H182" s="14" t="s">
        <v>483</v>
      </c>
      <c r="I182" s="14" t="s">
        <v>484</v>
      </c>
      <c r="J182" s="14" t="s">
        <v>155</v>
      </c>
      <c r="K182" s="18">
        <v>1275.32</v>
      </c>
      <c r="L182" s="18">
        <v>1053.98</v>
      </c>
      <c r="M182" s="18">
        <v>1275.32</v>
      </c>
      <c r="N182" s="14" t="s">
        <v>156</v>
      </c>
    </row>
    <row r="183" spans="1:14" ht="43.5" thickBot="1">
      <c r="A183" s="8"/>
      <c r="B183" s="9">
        <v>15628</v>
      </c>
      <c r="C183" s="9" t="s">
        <v>68</v>
      </c>
      <c r="D183" s="11">
        <v>45230</v>
      </c>
      <c r="E183" s="9" t="s">
        <v>485</v>
      </c>
      <c r="F183" s="9" t="s">
        <v>153</v>
      </c>
      <c r="G183" s="11">
        <v>45237</v>
      </c>
      <c r="H183" s="9" t="s">
        <v>486</v>
      </c>
      <c r="I183" s="9" t="s">
        <v>486</v>
      </c>
      <c r="J183" s="9" t="s">
        <v>155</v>
      </c>
      <c r="K183" s="12">
        <v>248.05</v>
      </c>
      <c r="L183" s="12">
        <v>205</v>
      </c>
      <c r="M183" s="12">
        <v>248.05</v>
      </c>
      <c r="N183" s="9" t="s">
        <v>156</v>
      </c>
    </row>
    <row r="184" spans="1:14" ht="29.25" thickBot="1">
      <c r="A184" s="13"/>
      <c r="B184" s="14">
        <v>15572</v>
      </c>
      <c r="C184" s="14" t="s">
        <v>48</v>
      </c>
      <c r="D184" s="15">
        <v>45230</v>
      </c>
      <c r="E184" s="14" t="s">
        <v>487</v>
      </c>
      <c r="F184" s="14" t="s">
        <v>153</v>
      </c>
      <c r="G184" s="15">
        <v>45260</v>
      </c>
      <c r="H184" s="14" t="s">
        <v>488</v>
      </c>
      <c r="I184" s="14" t="s">
        <v>488</v>
      </c>
      <c r="J184" s="14" t="s">
        <v>155</v>
      </c>
      <c r="K184" s="16">
        <v>114.95</v>
      </c>
      <c r="L184" s="16">
        <v>95</v>
      </c>
      <c r="M184" s="16">
        <v>114.95</v>
      </c>
      <c r="N184" s="14" t="s">
        <v>156</v>
      </c>
    </row>
    <row r="185" spans="1:14" ht="57.75" thickBot="1">
      <c r="A185" s="8"/>
      <c r="B185" s="9">
        <v>15571</v>
      </c>
      <c r="C185" s="9" t="s">
        <v>75</v>
      </c>
      <c r="D185" s="11">
        <v>45226</v>
      </c>
      <c r="E185" s="9" t="s">
        <v>489</v>
      </c>
      <c r="F185" s="9" t="s">
        <v>153</v>
      </c>
      <c r="G185" s="11">
        <v>45257</v>
      </c>
      <c r="H185" s="9">
        <v>1101306909</v>
      </c>
      <c r="I185" s="9">
        <v>1101306909</v>
      </c>
      <c r="J185" s="9" t="s">
        <v>155</v>
      </c>
      <c r="K185" s="17">
        <v>18842.400000000001</v>
      </c>
      <c r="L185" s="17">
        <v>18842.400000000001</v>
      </c>
      <c r="M185" s="17">
        <v>18842.400000000001</v>
      </c>
      <c r="N185" s="9" t="s">
        <v>156</v>
      </c>
    </row>
    <row r="186" spans="1:14" ht="43.5" thickBot="1">
      <c r="A186" s="13"/>
      <c r="B186" s="14">
        <v>15600</v>
      </c>
      <c r="C186" s="14" t="s">
        <v>76</v>
      </c>
      <c r="D186" s="15">
        <v>45200</v>
      </c>
      <c r="E186" s="14" t="s">
        <v>490</v>
      </c>
      <c r="F186" s="14" t="s">
        <v>153</v>
      </c>
      <c r="G186" s="15">
        <v>45200</v>
      </c>
      <c r="H186" s="14" t="s">
        <v>491</v>
      </c>
      <c r="I186" s="14" t="s">
        <v>492</v>
      </c>
      <c r="J186" s="14" t="s">
        <v>155</v>
      </c>
      <c r="K186" s="18">
        <v>1301.6199999999999</v>
      </c>
      <c r="L186" s="18">
        <v>1075.72</v>
      </c>
      <c r="M186" s="18">
        <v>1301.6199999999999</v>
      </c>
      <c r="N186" s="14" t="s">
        <v>156</v>
      </c>
    </row>
    <row r="187" spans="1:14" ht="43.5" thickBot="1">
      <c r="A187" s="8"/>
      <c r="B187" s="9">
        <v>15610</v>
      </c>
      <c r="C187" s="9" t="s">
        <v>76</v>
      </c>
      <c r="D187" s="11">
        <v>45200</v>
      </c>
      <c r="E187" s="9" t="s">
        <v>493</v>
      </c>
      <c r="F187" s="9" t="s">
        <v>153</v>
      </c>
      <c r="G187" s="11">
        <v>45200</v>
      </c>
      <c r="H187" s="9" t="s">
        <v>494</v>
      </c>
      <c r="I187" s="9" t="s">
        <v>495</v>
      </c>
      <c r="J187" s="9" t="s">
        <v>155</v>
      </c>
      <c r="K187" s="12">
        <v>833.5</v>
      </c>
      <c r="L187" s="12">
        <v>688.84</v>
      </c>
      <c r="M187" s="12">
        <v>833.5</v>
      </c>
      <c r="N187" s="9" t="s">
        <v>156</v>
      </c>
    </row>
    <row r="188" spans="1:14" ht="43.5" thickBot="1">
      <c r="A188" s="13"/>
      <c r="B188" s="14">
        <v>15606</v>
      </c>
      <c r="C188" s="14" t="s">
        <v>76</v>
      </c>
      <c r="D188" s="15">
        <v>45200</v>
      </c>
      <c r="E188" s="14" t="s">
        <v>496</v>
      </c>
      <c r="F188" s="14" t="s">
        <v>153</v>
      </c>
      <c r="G188" s="15">
        <v>45200</v>
      </c>
      <c r="H188" s="14" t="s">
        <v>497</v>
      </c>
      <c r="I188" s="14" t="s">
        <v>498</v>
      </c>
      <c r="J188" s="14" t="s">
        <v>155</v>
      </c>
      <c r="K188" s="18">
        <v>2989.91</v>
      </c>
      <c r="L188" s="18">
        <v>2471</v>
      </c>
      <c r="M188" s="18">
        <v>2989.91</v>
      </c>
      <c r="N188" s="14" t="s">
        <v>156</v>
      </c>
    </row>
    <row r="189" spans="1:14" ht="43.5" thickBot="1">
      <c r="A189" s="8"/>
      <c r="B189" s="9">
        <v>15594</v>
      </c>
      <c r="C189" s="9" t="s">
        <v>76</v>
      </c>
      <c r="D189" s="11">
        <v>45200</v>
      </c>
      <c r="E189" s="9" t="s">
        <v>499</v>
      </c>
      <c r="F189" s="9" t="s">
        <v>153</v>
      </c>
      <c r="G189" s="11">
        <v>45200</v>
      </c>
      <c r="H189" s="9" t="s">
        <v>500</v>
      </c>
      <c r="I189" s="9" t="s">
        <v>501</v>
      </c>
      <c r="J189" s="9" t="s">
        <v>155</v>
      </c>
      <c r="K189" s="17">
        <v>2314.73</v>
      </c>
      <c r="L189" s="17">
        <v>1913</v>
      </c>
      <c r="M189" s="17">
        <v>2314.73</v>
      </c>
      <c r="N189" s="9" t="s">
        <v>156</v>
      </c>
    </row>
    <row r="190" spans="1:14" ht="43.5" thickBot="1">
      <c r="A190" s="13"/>
      <c r="B190" s="14">
        <v>15597</v>
      </c>
      <c r="C190" s="14" t="s">
        <v>76</v>
      </c>
      <c r="D190" s="15">
        <v>45200</v>
      </c>
      <c r="E190" s="14" t="s">
        <v>502</v>
      </c>
      <c r="F190" s="14" t="s">
        <v>153</v>
      </c>
      <c r="G190" s="15">
        <v>45200</v>
      </c>
      <c r="H190" s="14" t="s">
        <v>503</v>
      </c>
      <c r="I190" s="14" t="s">
        <v>504</v>
      </c>
      <c r="J190" s="14" t="s">
        <v>155</v>
      </c>
      <c r="K190" s="18">
        <v>4233.79</v>
      </c>
      <c r="L190" s="18">
        <v>3499</v>
      </c>
      <c r="M190" s="18">
        <v>4233.79</v>
      </c>
      <c r="N190" s="14" t="s">
        <v>156</v>
      </c>
    </row>
    <row r="191" spans="1:14" ht="43.5" thickBot="1">
      <c r="A191" s="8"/>
      <c r="B191" s="9">
        <v>15612</v>
      </c>
      <c r="C191" s="9" t="s">
        <v>76</v>
      </c>
      <c r="D191" s="11">
        <v>45200</v>
      </c>
      <c r="E191" s="9" t="s">
        <v>505</v>
      </c>
      <c r="F191" s="9" t="s">
        <v>153</v>
      </c>
      <c r="G191" s="11">
        <v>45200</v>
      </c>
      <c r="H191" s="9" t="s">
        <v>506</v>
      </c>
      <c r="I191" s="9" t="s">
        <v>507</v>
      </c>
      <c r="J191" s="9" t="s">
        <v>155</v>
      </c>
      <c r="K191" s="17">
        <v>5586.57</v>
      </c>
      <c r="L191" s="17">
        <v>4617</v>
      </c>
      <c r="M191" s="17">
        <v>5586.57</v>
      </c>
      <c r="N191" s="9" t="s">
        <v>156</v>
      </c>
    </row>
    <row r="192" spans="1:14" ht="43.5" thickBot="1">
      <c r="A192" s="13"/>
      <c r="B192" s="14">
        <v>15614</v>
      </c>
      <c r="C192" s="14" t="s">
        <v>76</v>
      </c>
      <c r="D192" s="15">
        <v>45200</v>
      </c>
      <c r="E192" s="14" t="s">
        <v>508</v>
      </c>
      <c r="F192" s="14" t="s">
        <v>153</v>
      </c>
      <c r="G192" s="15">
        <v>45200</v>
      </c>
      <c r="H192" s="14" t="s">
        <v>509</v>
      </c>
      <c r="I192" s="14" t="s">
        <v>510</v>
      </c>
      <c r="J192" s="14" t="s">
        <v>155</v>
      </c>
      <c r="K192" s="18">
        <v>4971.8900000000003</v>
      </c>
      <c r="L192" s="18">
        <v>4109</v>
      </c>
      <c r="M192" s="18">
        <v>4971.8900000000003</v>
      </c>
      <c r="N192" s="14" t="s">
        <v>156</v>
      </c>
    </row>
    <row r="193" spans="1:14" ht="43.5" thickBot="1">
      <c r="A193" s="8"/>
      <c r="B193" s="9">
        <v>15595</v>
      </c>
      <c r="C193" s="9" t="s">
        <v>76</v>
      </c>
      <c r="D193" s="11">
        <v>45200</v>
      </c>
      <c r="E193" s="9" t="s">
        <v>511</v>
      </c>
      <c r="F193" s="9" t="s">
        <v>153</v>
      </c>
      <c r="G193" s="11">
        <v>45200</v>
      </c>
      <c r="H193" s="9" t="s">
        <v>512</v>
      </c>
      <c r="I193" s="9" t="s">
        <v>513</v>
      </c>
      <c r="J193" s="9" t="s">
        <v>155</v>
      </c>
      <c r="K193" s="17">
        <v>2913.68</v>
      </c>
      <c r="L193" s="17">
        <v>2408</v>
      </c>
      <c r="M193" s="17">
        <v>2913.68</v>
      </c>
      <c r="N193" s="9" t="s">
        <v>156</v>
      </c>
    </row>
    <row r="194" spans="1:14" ht="43.5" thickBot="1">
      <c r="A194" s="13"/>
      <c r="B194" s="14">
        <v>15607</v>
      </c>
      <c r="C194" s="14" t="s">
        <v>76</v>
      </c>
      <c r="D194" s="15">
        <v>45200</v>
      </c>
      <c r="E194" s="14" t="s">
        <v>514</v>
      </c>
      <c r="F194" s="14" t="s">
        <v>153</v>
      </c>
      <c r="G194" s="15">
        <v>45200</v>
      </c>
      <c r="H194" s="14" t="s">
        <v>515</v>
      </c>
      <c r="I194" s="14" t="s">
        <v>516</v>
      </c>
      <c r="J194" s="14" t="s">
        <v>155</v>
      </c>
      <c r="K194" s="18">
        <v>3983.32</v>
      </c>
      <c r="L194" s="18">
        <v>3292</v>
      </c>
      <c r="M194" s="18">
        <v>3983.32</v>
      </c>
      <c r="N194" s="14" t="s">
        <v>156</v>
      </c>
    </row>
    <row r="195" spans="1:14" ht="43.5" thickBot="1">
      <c r="A195" s="8"/>
      <c r="B195" s="9">
        <v>15601</v>
      </c>
      <c r="C195" s="9" t="s">
        <v>76</v>
      </c>
      <c r="D195" s="11">
        <v>45200</v>
      </c>
      <c r="E195" s="9" t="s">
        <v>517</v>
      </c>
      <c r="F195" s="9" t="s">
        <v>153</v>
      </c>
      <c r="G195" s="11">
        <v>45200</v>
      </c>
      <c r="H195" s="9" t="s">
        <v>518</v>
      </c>
      <c r="I195" s="9" t="s">
        <v>519</v>
      </c>
      <c r="J195" s="9" t="s">
        <v>155</v>
      </c>
      <c r="K195" s="17">
        <v>4951.32</v>
      </c>
      <c r="L195" s="17">
        <v>4092</v>
      </c>
      <c r="M195" s="17">
        <v>4951.32</v>
      </c>
      <c r="N195" s="9" t="s">
        <v>156</v>
      </c>
    </row>
    <row r="196" spans="1:14" ht="43.5" thickBot="1">
      <c r="A196" s="13"/>
      <c r="B196" s="14">
        <v>15617</v>
      </c>
      <c r="C196" s="14" t="s">
        <v>76</v>
      </c>
      <c r="D196" s="15">
        <v>45200</v>
      </c>
      <c r="E196" s="14" t="s">
        <v>520</v>
      </c>
      <c r="F196" s="14" t="s">
        <v>153</v>
      </c>
      <c r="G196" s="15">
        <v>45200</v>
      </c>
      <c r="H196" s="14" t="s">
        <v>521</v>
      </c>
      <c r="I196" s="14" t="s">
        <v>522</v>
      </c>
      <c r="J196" s="14" t="s">
        <v>155</v>
      </c>
      <c r="K196" s="18">
        <v>3628.79</v>
      </c>
      <c r="L196" s="18">
        <v>2999</v>
      </c>
      <c r="M196" s="18">
        <v>3628.79</v>
      </c>
      <c r="N196" s="14" t="s">
        <v>156</v>
      </c>
    </row>
    <row r="197" spans="1:14" ht="29.25" thickBot="1">
      <c r="A197" s="8"/>
      <c r="B197" s="9">
        <v>15538</v>
      </c>
      <c r="C197" s="9" t="s">
        <v>59</v>
      </c>
      <c r="D197" s="11">
        <v>45208</v>
      </c>
      <c r="E197" s="9" t="s">
        <v>523</v>
      </c>
      <c r="F197" s="9" t="s">
        <v>153</v>
      </c>
      <c r="G197" s="11">
        <v>45230</v>
      </c>
      <c r="H197" s="9" t="s">
        <v>524</v>
      </c>
      <c r="I197" s="9" t="s">
        <v>524</v>
      </c>
      <c r="J197" s="9" t="s">
        <v>155</v>
      </c>
      <c r="K197" s="17">
        <v>8750</v>
      </c>
      <c r="L197" s="17">
        <v>8750</v>
      </c>
      <c r="M197" s="17">
        <v>8750</v>
      </c>
      <c r="N197" s="9" t="s">
        <v>156</v>
      </c>
    </row>
    <row r="198" spans="1:14" ht="29.25" thickBot="1">
      <c r="A198" s="13"/>
      <c r="B198" s="14">
        <v>15513</v>
      </c>
      <c r="C198" s="14" t="s">
        <v>525</v>
      </c>
      <c r="D198" s="15">
        <v>45217</v>
      </c>
      <c r="E198" s="14" t="s">
        <v>526</v>
      </c>
      <c r="F198" s="14" t="s">
        <v>153</v>
      </c>
      <c r="G198" s="15">
        <v>45217</v>
      </c>
      <c r="H198" s="14" t="s">
        <v>527</v>
      </c>
      <c r="I198" s="14" t="s">
        <v>527</v>
      </c>
      <c r="J198" s="14" t="s">
        <v>155</v>
      </c>
      <c r="K198" s="16">
        <v>29</v>
      </c>
      <c r="L198" s="16">
        <v>29</v>
      </c>
      <c r="M198" s="16">
        <v>29</v>
      </c>
      <c r="N198" s="14" t="s">
        <v>156</v>
      </c>
    </row>
    <row r="199" spans="1:14" ht="29.25" thickBot="1">
      <c r="A199" s="8"/>
      <c r="B199" s="9">
        <v>15525</v>
      </c>
      <c r="C199" s="9" t="s">
        <v>48</v>
      </c>
      <c r="D199" s="11">
        <v>45219</v>
      </c>
      <c r="E199" s="9" t="s">
        <v>528</v>
      </c>
      <c r="F199" s="9" t="s">
        <v>153</v>
      </c>
      <c r="G199" s="11">
        <v>45250</v>
      </c>
      <c r="H199" s="9" t="s">
        <v>529</v>
      </c>
      <c r="I199" s="9" t="s">
        <v>529</v>
      </c>
      <c r="J199" s="9" t="s">
        <v>155</v>
      </c>
      <c r="K199" s="17">
        <v>1099.21</v>
      </c>
      <c r="L199" s="12">
        <v>908.44</v>
      </c>
      <c r="M199" s="17">
        <v>1099.21</v>
      </c>
      <c r="N199" s="9" t="s">
        <v>156</v>
      </c>
    </row>
    <row r="200" spans="1:14" ht="29.25" thickBot="1">
      <c r="A200" s="13"/>
      <c r="B200" s="14">
        <v>15524</v>
      </c>
      <c r="C200" s="14" t="s">
        <v>48</v>
      </c>
      <c r="D200" s="15">
        <v>45219</v>
      </c>
      <c r="E200" s="14" t="s">
        <v>530</v>
      </c>
      <c r="F200" s="14" t="s">
        <v>153</v>
      </c>
      <c r="G200" s="15">
        <v>45250</v>
      </c>
      <c r="H200" s="14" t="s">
        <v>531</v>
      </c>
      <c r="I200" s="14" t="s">
        <v>531</v>
      </c>
      <c r="J200" s="14" t="s">
        <v>155</v>
      </c>
      <c r="K200" s="16">
        <v>618.24</v>
      </c>
      <c r="L200" s="16">
        <v>510.94</v>
      </c>
      <c r="M200" s="16">
        <v>618.24</v>
      </c>
      <c r="N200" s="14" t="s">
        <v>156</v>
      </c>
    </row>
    <row r="201" spans="1:14" ht="43.5" thickBot="1">
      <c r="A201" s="8"/>
      <c r="B201" s="9">
        <v>15514</v>
      </c>
      <c r="C201" s="9" t="s">
        <v>43</v>
      </c>
      <c r="D201" s="11">
        <v>45217</v>
      </c>
      <c r="E201" s="9" t="s">
        <v>532</v>
      </c>
      <c r="F201" s="9" t="s">
        <v>153</v>
      </c>
      <c r="G201" s="11">
        <v>45262</v>
      </c>
      <c r="H201" s="9">
        <v>23017570</v>
      </c>
      <c r="I201" s="9">
        <v>23017570</v>
      </c>
      <c r="J201" s="9" t="s">
        <v>155</v>
      </c>
      <c r="K201" s="17">
        <v>5637.36</v>
      </c>
      <c r="L201" s="17">
        <v>5637.36</v>
      </c>
      <c r="M201" s="17">
        <v>5637.36</v>
      </c>
      <c r="N201" s="9" t="s">
        <v>156</v>
      </c>
    </row>
    <row r="202" spans="1:14" ht="57.75" thickBot="1">
      <c r="A202" s="13"/>
      <c r="B202" s="14">
        <v>15512</v>
      </c>
      <c r="C202" s="14" t="s">
        <v>75</v>
      </c>
      <c r="D202" s="15">
        <v>45215</v>
      </c>
      <c r="E202" s="14" t="s">
        <v>533</v>
      </c>
      <c r="F202" s="14" t="s">
        <v>153</v>
      </c>
      <c r="G202" s="15">
        <v>45245</v>
      </c>
      <c r="H202" s="14">
        <v>1101302940</v>
      </c>
      <c r="I202" s="14">
        <v>1101302940</v>
      </c>
      <c r="J202" s="14" t="s">
        <v>155</v>
      </c>
      <c r="K202" s="18">
        <v>339163.12</v>
      </c>
      <c r="L202" s="18">
        <v>339163.12</v>
      </c>
      <c r="M202" s="18">
        <v>339163.12</v>
      </c>
      <c r="N202" s="14" t="s">
        <v>156</v>
      </c>
    </row>
    <row r="203" spans="1:14" ht="72" thickBot="1">
      <c r="A203" s="8"/>
      <c r="B203" s="9">
        <v>15484</v>
      </c>
      <c r="C203" s="9" t="s">
        <v>413</v>
      </c>
      <c r="D203" s="11">
        <v>45202</v>
      </c>
      <c r="E203" s="9" t="s">
        <v>534</v>
      </c>
      <c r="F203" s="9" t="s">
        <v>153</v>
      </c>
      <c r="G203" s="11">
        <v>45250</v>
      </c>
      <c r="H203" s="9" t="s">
        <v>535</v>
      </c>
      <c r="I203" s="9" t="s">
        <v>535</v>
      </c>
      <c r="J203" s="9" t="s">
        <v>155</v>
      </c>
      <c r="K203" s="17">
        <v>10778.66</v>
      </c>
      <c r="L203" s="17">
        <v>10778.66</v>
      </c>
      <c r="M203" s="17">
        <v>10778.66</v>
      </c>
      <c r="N203" s="9" t="s">
        <v>156</v>
      </c>
    </row>
    <row r="204" spans="1:14" ht="72" thickBot="1">
      <c r="A204" s="13"/>
      <c r="B204" s="14">
        <v>15483</v>
      </c>
      <c r="C204" s="14" t="s">
        <v>413</v>
      </c>
      <c r="D204" s="15">
        <v>45202</v>
      </c>
      <c r="E204" s="14" t="s">
        <v>536</v>
      </c>
      <c r="F204" s="14" t="s">
        <v>153</v>
      </c>
      <c r="G204" s="15">
        <v>45250</v>
      </c>
      <c r="H204" s="14" t="s">
        <v>537</v>
      </c>
      <c r="I204" s="14" t="s">
        <v>537</v>
      </c>
      <c r="J204" s="14" t="s">
        <v>155</v>
      </c>
      <c r="K204" s="18">
        <v>7366.45</v>
      </c>
      <c r="L204" s="18">
        <v>7366.45</v>
      </c>
      <c r="M204" s="18">
        <v>7366.45</v>
      </c>
      <c r="N204" s="14" t="s">
        <v>156</v>
      </c>
    </row>
    <row r="205" spans="1:14" ht="72" thickBot="1">
      <c r="A205" s="8"/>
      <c r="B205" s="9">
        <v>15486</v>
      </c>
      <c r="C205" s="9" t="s">
        <v>413</v>
      </c>
      <c r="D205" s="11">
        <v>45202</v>
      </c>
      <c r="E205" s="9" t="s">
        <v>538</v>
      </c>
      <c r="F205" s="9" t="s">
        <v>153</v>
      </c>
      <c r="G205" s="11">
        <v>45250</v>
      </c>
      <c r="H205" s="9" t="s">
        <v>539</v>
      </c>
      <c r="I205" s="9" t="s">
        <v>539</v>
      </c>
      <c r="J205" s="9" t="s">
        <v>155</v>
      </c>
      <c r="K205" s="17">
        <v>9380.11</v>
      </c>
      <c r="L205" s="17">
        <v>9380.11</v>
      </c>
      <c r="M205" s="17">
        <v>9380.11</v>
      </c>
      <c r="N205" s="9" t="s">
        <v>156</v>
      </c>
    </row>
    <row r="206" spans="1:14" ht="72" thickBot="1">
      <c r="A206" s="13"/>
      <c r="B206" s="14">
        <v>15487</v>
      </c>
      <c r="C206" s="14" t="s">
        <v>413</v>
      </c>
      <c r="D206" s="15">
        <v>45202</v>
      </c>
      <c r="E206" s="14" t="s">
        <v>540</v>
      </c>
      <c r="F206" s="14" t="s">
        <v>153</v>
      </c>
      <c r="G206" s="15">
        <v>45250</v>
      </c>
      <c r="H206" s="14" t="s">
        <v>541</v>
      </c>
      <c r="I206" s="14" t="s">
        <v>541</v>
      </c>
      <c r="J206" s="14" t="s">
        <v>155</v>
      </c>
      <c r="K206" s="18">
        <v>12540.05</v>
      </c>
      <c r="L206" s="18">
        <v>12540.05</v>
      </c>
      <c r="M206" s="18">
        <v>12540.05</v>
      </c>
      <c r="N206" s="14" t="s">
        <v>156</v>
      </c>
    </row>
    <row r="207" spans="1:14" ht="72" thickBot="1">
      <c r="A207" s="8"/>
      <c r="B207" s="9">
        <v>15489</v>
      </c>
      <c r="C207" s="9" t="s">
        <v>413</v>
      </c>
      <c r="D207" s="11">
        <v>45202</v>
      </c>
      <c r="E207" s="9" t="s">
        <v>542</v>
      </c>
      <c r="F207" s="9" t="s">
        <v>153</v>
      </c>
      <c r="G207" s="11">
        <v>45250</v>
      </c>
      <c r="H207" s="9" t="s">
        <v>543</v>
      </c>
      <c r="I207" s="9" t="s">
        <v>543</v>
      </c>
      <c r="J207" s="9" t="s">
        <v>155</v>
      </c>
      <c r="K207" s="17">
        <v>27121.279999999999</v>
      </c>
      <c r="L207" s="17">
        <v>27121.279999999999</v>
      </c>
      <c r="M207" s="17">
        <v>27121.279999999999</v>
      </c>
      <c r="N207" s="9" t="s">
        <v>156</v>
      </c>
    </row>
    <row r="208" spans="1:14" ht="72" thickBot="1">
      <c r="A208" s="13"/>
      <c r="B208" s="14">
        <v>15485</v>
      </c>
      <c r="C208" s="14" t="s">
        <v>413</v>
      </c>
      <c r="D208" s="15">
        <v>45202</v>
      </c>
      <c r="E208" s="14" t="s">
        <v>544</v>
      </c>
      <c r="F208" s="14" t="s">
        <v>153</v>
      </c>
      <c r="G208" s="15">
        <v>45250</v>
      </c>
      <c r="H208" s="14" t="s">
        <v>545</v>
      </c>
      <c r="I208" s="14" t="s">
        <v>545</v>
      </c>
      <c r="J208" s="14" t="s">
        <v>155</v>
      </c>
      <c r="K208" s="18">
        <v>16237.47</v>
      </c>
      <c r="L208" s="18">
        <v>16237.47</v>
      </c>
      <c r="M208" s="18">
        <v>16237.47</v>
      </c>
      <c r="N208" s="14" t="s">
        <v>156</v>
      </c>
    </row>
    <row r="209" spans="1:14" ht="72" thickBot="1">
      <c r="A209" s="8"/>
      <c r="B209" s="9">
        <v>15490</v>
      </c>
      <c r="C209" s="9" t="s">
        <v>413</v>
      </c>
      <c r="D209" s="11">
        <v>45202</v>
      </c>
      <c r="E209" s="9" t="s">
        <v>546</v>
      </c>
      <c r="F209" s="9" t="s">
        <v>153</v>
      </c>
      <c r="G209" s="11">
        <v>45250</v>
      </c>
      <c r="H209" s="9" t="s">
        <v>547</v>
      </c>
      <c r="I209" s="9" t="s">
        <v>547</v>
      </c>
      <c r="J209" s="9" t="s">
        <v>155</v>
      </c>
      <c r="K209" s="17">
        <v>53688.49</v>
      </c>
      <c r="L209" s="17">
        <v>53688.49</v>
      </c>
      <c r="M209" s="17">
        <v>53688.49</v>
      </c>
      <c r="N209" s="9" t="s">
        <v>156</v>
      </c>
    </row>
    <row r="210" spans="1:14" ht="72" thickBot="1">
      <c r="A210" s="13"/>
      <c r="B210" s="14">
        <v>15488</v>
      </c>
      <c r="C210" s="14" t="s">
        <v>413</v>
      </c>
      <c r="D210" s="15">
        <v>45202</v>
      </c>
      <c r="E210" s="14" t="s">
        <v>548</v>
      </c>
      <c r="F210" s="14" t="s">
        <v>153</v>
      </c>
      <c r="G210" s="15">
        <v>45250</v>
      </c>
      <c r="H210" s="14" t="s">
        <v>549</v>
      </c>
      <c r="I210" s="14" t="s">
        <v>549</v>
      </c>
      <c r="J210" s="14" t="s">
        <v>155</v>
      </c>
      <c r="K210" s="18">
        <v>7493.66</v>
      </c>
      <c r="L210" s="18">
        <v>7493.66</v>
      </c>
      <c r="M210" s="18">
        <v>7493.66</v>
      </c>
      <c r="N210" s="14" t="s">
        <v>156</v>
      </c>
    </row>
    <row r="211" spans="1:14" ht="72" thickBot="1">
      <c r="A211" s="8"/>
      <c r="B211" s="9">
        <v>15491</v>
      </c>
      <c r="C211" s="9" t="s">
        <v>413</v>
      </c>
      <c r="D211" s="11">
        <v>45202</v>
      </c>
      <c r="E211" s="9" t="s">
        <v>550</v>
      </c>
      <c r="F211" s="9" t="s">
        <v>153</v>
      </c>
      <c r="G211" s="11">
        <v>45250</v>
      </c>
      <c r="H211" s="9" t="s">
        <v>551</v>
      </c>
      <c r="I211" s="9" t="s">
        <v>551</v>
      </c>
      <c r="J211" s="9" t="s">
        <v>155</v>
      </c>
      <c r="K211" s="17">
        <v>14079.48</v>
      </c>
      <c r="L211" s="17">
        <v>14079.48</v>
      </c>
      <c r="M211" s="17">
        <v>14079.48</v>
      </c>
      <c r="N211" s="9" t="s">
        <v>156</v>
      </c>
    </row>
    <row r="212" spans="1:14" ht="72" thickBot="1">
      <c r="A212" s="13"/>
      <c r="B212" s="14">
        <v>15494</v>
      </c>
      <c r="C212" s="14" t="s">
        <v>413</v>
      </c>
      <c r="D212" s="15">
        <v>45202</v>
      </c>
      <c r="E212" s="14" t="s">
        <v>552</v>
      </c>
      <c r="F212" s="14" t="s">
        <v>153</v>
      </c>
      <c r="G212" s="15">
        <v>45250</v>
      </c>
      <c r="H212" s="14" t="s">
        <v>553</v>
      </c>
      <c r="I212" s="14" t="s">
        <v>553</v>
      </c>
      <c r="J212" s="14" t="s">
        <v>155</v>
      </c>
      <c r="K212" s="18">
        <v>19917.29</v>
      </c>
      <c r="L212" s="18">
        <v>19917.29</v>
      </c>
      <c r="M212" s="18">
        <v>19917.29</v>
      </c>
      <c r="N212" s="14" t="s">
        <v>156</v>
      </c>
    </row>
    <row r="213" spans="1:14" ht="72" thickBot="1">
      <c r="A213" s="8"/>
      <c r="B213" s="9">
        <v>15492</v>
      </c>
      <c r="C213" s="9" t="s">
        <v>413</v>
      </c>
      <c r="D213" s="11">
        <v>45202</v>
      </c>
      <c r="E213" s="9" t="s">
        <v>554</v>
      </c>
      <c r="F213" s="9" t="s">
        <v>153</v>
      </c>
      <c r="G213" s="11">
        <v>45250</v>
      </c>
      <c r="H213" s="9" t="s">
        <v>555</v>
      </c>
      <c r="I213" s="9" t="s">
        <v>555</v>
      </c>
      <c r="J213" s="9" t="s">
        <v>155</v>
      </c>
      <c r="K213" s="17">
        <v>19140.990000000002</v>
      </c>
      <c r="L213" s="17">
        <v>19140.990000000002</v>
      </c>
      <c r="M213" s="17">
        <v>19140.990000000002</v>
      </c>
      <c r="N213" s="9" t="s">
        <v>156</v>
      </c>
    </row>
    <row r="214" spans="1:14" ht="72" thickBot="1">
      <c r="A214" s="13"/>
      <c r="B214" s="14">
        <v>15495</v>
      </c>
      <c r="C214" s="14" t="s">
        <v>413</v>
      </c>
      <c r="D214" s="15">
        <v>45202</v>
      </c>
      <c r="E214" s="14" t="s">
        <v>556</v>
      </c>
      <c r="F214" s="14" t="s">
        <v>153</v>
      </c>
      <c r="G214" s="15">
        <v>45250</v>
      </c>
      <c r="H214" s="14" t="s">
        <v>557</v>
      </c>
      <c r="I214" s="14" t="s">
        <v>557</v>
      </c>
      <c r="J214" s="14" t="s">
        <v>155</v>
      </c>
      <c r="K214" s="18">
        <v>9364.9599999999991</v>
      </c>
      <c r="L214" s="18">
        <v>9364.9599999999991</v>
      </c>
      <c r="M214" s="18">
        <v>9364.9599999999991</v>
      </c>
      <c r="N214" s="14" t="s">
        <v>156</v>
      </c>
    </row>
    <row r="215" spans="1:14" ht="72" thickBot="1">
      <c r="A215" s="8"/>
      <c r="B215" s="9">
        <v>15493</v>
      </c>
      <c r="C215" s="9" t="s">
        <v>413</v>
      </c>
      <c r="D215" s="11">
        <v>45202</v>
      </c>
      <c r="E215" s="9" t="s">
        <v>558</v>
      </c>
      <c r="F215" s="9" t="s">
        <v>153</v>
      </c>
      <c r="G215" s="11">
        <v>45250</v>
      </c>
      <c r="H215" s="9" t="s">
        <v>559</v>
      </c>
      <c r="I215" s="9" t="s">
        <v>559</v>
      </c>
      <c r="J215" s="9" t="s">
        <v>155</v>
      </c>
      <c r="K215" s="17">
        <v>44546.82</v>
      </c>
      <c r="L215" s="17">
        <v>44546.82</v>
      </c>
      <c r="M215" s="17">
        <v>44546.82</v>
      </c>
      <c r="N215" s="9" t="s">
        <v>156</v>
      </c>
    </row>
    <row r="216" spans="1:14" ht="72" thickBot="1">
      <c r="A216" s="13"/>
      <c r="B216" s="14">
        <v>15497</v>
      </c>
      <c r="C216" s="14" t="s">
        <v>413</v>
      </c>
      <c r="D216" s="15">
        <v>45202</v>
      </c>
      <c r="E216" s="14" t="s">
        <v>560</v>
      </c>
      <c r="F216" s="14" t="s">
        <v>153</v>
      </c>
      <c r="G216" s="15">
        <v>45250</v>
      </c>
      <c r="H216" s="14" t="s">
        <v>561</v>
      </c>
      <c r="I216" s="14" t="s">
        <v>561</v>
      </c>
      <c r="J216" s="14" t="s">
        <v>155</v>
      </c>
      <c r="K216" s="16">
        <v>799.7</v>
      </c>
      <c r="L216" s="16">
        <v>799.7</v>
      </c>
      <c r="M216" s="16">
        <v>799.7</v>
      </c>
      <c r="N216" s="14" t="s">
        <v>156</v>
      </c>
    </row>
    <row r="217" spans="1:14" ht="43.5" thickBot="1">
      <c r="A217" s="8"/>
      <c r="B217" s="9">
        <v>15506</v>
      </c>
      <c r="C217" s="9" t="s">
        <v>68</v>
      </c>
      <c r="D217" s="11">
        <v>45212</v>
      </c>
      <c r="E217" s="9" t="s">
        <v>562</v>
      </c>
      <c r="F217" s="9" t="s">
        <v>153</v>
      </c>
      <c r="G217" s="11">
        <v>45219</v>
      </c>
      <c r="H217" s="9" t="s">
        <v>563</v>
      </c>
      <c r="I217" s="9" t="s">
        <v>563</v>
      </c>
      <c r="J217" s="9" t="s">
        <v>155</v>
      </c>
      <c r="K217" s="17">
        <v>1632.7</v>
      </c>
      <c r="L217" s="17">
        <v>1349.34</v>
      </c>
      <c r="M217" s="17">
        <v>1632.7</v>
      </c>
      <c r="N217" s="9" t="s">
        <v>156</v>
      </c>
    </row>
    <row r="218" spans="1:14" ht="29.25" thickBot="1">
      <c r="A218" s="13"/>
      <c r="B218" s="14">
        <v>15502</v>
      </c>
      <c r="C218" s="14" t="s">
        <v>52</v>
      </c>
      <c r="D218" s="15">
        <v>45212</v>
      </c>
      <c r="E218" s="14" t="s">
        <v>564</v>
      </c>
      <c r="F218" s="14" t="s">
        <v>153</v>
      </c>
      <c r="G218" s="15">
        <v>45243</v>
      </c>
      <c r="H218" s="14">
        <v>173740</v>
      </c>
      <c r="I218" s="14">
        <v>173740</v>
      </c>
      <c r="J218" s="14" t="s">
        <v>155</v>
      </c>
      <c r="K218" s="18">
        <v>3512</v>
      </c>
      <c r="L218" s="18">
        <v>3512</v>
      </c>
      <c r="M218" s="18">
        <v>3512</v>
      </c>
      <c r="N218" s="14" t="s">
        <v>156</v>
      </c>
    </row>
    <row r="219" spans="1:14" ht="57.75" thickBot="1">
      <c r="A219" s="8"/>
      <c r="B219" s="9">
        <v>15500</v>
      </c>
      <c r="C219" s="9" t="s">
        <v>75</v>
      </c>
      <c r="D219" s="11">
        <v>45211</v>
      </c>
      <c r="E219" s="9" t="s">
        <v>565</v>
      </c>
      <c r="F219" s="9" t="s">
        <v>153</v>
      </c>
      <c r="G219" s="11">
        <v>45241</v>
      </c>
      <c r="H219" s="9">
        <v>1101302042</v>
      </c>
      <c r="I219" s="9">
        <v>1101302042</v>
      </c>
      <c r="J219" s="9" t="s">
        <v>155</v>
      </c>
      <c r="K219" s="17">
        <v>18842.400000000001</v>
      </c>
      <c r="L219" s="17">
        <v>18842.400000000001</v>
      </c>
      <c r="M219" s="17">
        <v>18842.400000000001</v>
      </c>
      <c r="N219" s="9" t="s">
        <v>156</v>
      </c>
    </row>
    <row r="220" spans="1:14" ht="29.25" thickBot="1">
      <c r="A220" s="13"/>
      <c r="B220" s="14">
        <v>15503</v>
      </c>
      <c r="C220" s="14" t="s">
        <v>52</v>
      </c>
      <c r="D220" s="15">
        <v>45212</v>
      </c>
      <c r="E220" s="14" t="s">
        <v>566</v>
      </c>
      <c r="F220" s="14" t="s">
        <v>153</v>
      </c>
      <c r="G220" s="15">
        <v>45243</v>
      </c>
      <c r="H220" s="14">
        <v>173764</v>
      </c>
      <c r="I220" s="14">
        <v>173764</v>
      </c>
      <c r="J220" s="14" t="s">
        <v>155</v>
      </c>
      <c r="K220" s="18">
        <v>12892</v>
      </c>
      <c r="L220" s="18">
        <v>12892</v>
      </c>
      <c r="M220" s="18">
        <v>12892</v>
      </c>
      <c r="N220" s="14" t="s">
        <v>156</v>
      </c>
    </row>
    <row r="221" spans="1:14" ht="29.25" thickBot="1">
      <c r="A221" s="8"/>
      <c r="B221" s="9">
        <v>15482</v>
      </c>
      <c r="C221" s="9" t="s">
        <v>39</v>
      </c>
      <c r="D221" s="11">
        <v>45201</v>
      </c>
      <c r="E221" s="9" t="s">
        <v>567</v>
      </c>
      <c r="F221" s="9" t="s">
        <v>153</v>
      </c>
      <c r="G221" s="11">
        <v>45231</v>
      </c>
      <c r="H221" s="9">
        <v>230876</v>
      </c>
      <c r="I221" s="9">
        <v>230876</v>
      </c>
      <c r="J221" s="9" t="s">
        <v>155</v>
      </c>
      <c r="K221" s="12">
        <v>12.52</v>
      </c>
      <c r="L221" s="12">
        <v>10.35</v>
      </c>
      <c r="M221" s="12">
        <v>12.52</v>
      </c>
      <c r="N221" s="9" t="s">
        <v>156</v>
      </c>
    </row>
    <row r="222" spans="1:14" ht="57.75" thickBot="1">
      <c r="A222" s="13"/>
      <c r="B222" s="14">
        <v>15444</v>
      </c>
      <c r="C222" s="14" t="s">
        <v>62</v>
      </c>
      <c r="D222" s="15">
        <v>45170</v>
      </c>
      <c r="E222" s="14" t="s">
        <v>568</v>
      </c>
      <c r="F222" s="14" t="s">
        <v>153</v>
      </c>
      <c r="G222" s="15">
        <v>45170</v>
      </c>
      <c r="H222" s="14" t="s">
        <v>569</v>
      </c>
      <c r="I222" s="14" t="s">
        <v>570</v>
      </c>
      <c r="J222" s="14" t="s">
        <v>155</v>
      </c>
      <c r="K222" s="18">
        <v>3158.1</v>
      </c>
      <c r="L222" s="18">
        <v>2610</v>
      </c>
      <c r="M222" s="18">
        <v>3158.1</v>
      </c>
      <c r="N222" s="14" t="s">
        <v>156</v>
      </c>
    </row>
    <row r="223" spans="1:14" ht="29.25" thickBot="1">
      <c r="A223" s="8"/>
      <c r="B223" s="9">
        <v>15422</v>
      </c>
      <c r="C223" s="9" t="s">
        <v>98</v>
      </c>
      <c r="D223" s="11">
        <v>45199</v>
      </c>
      <c r="E223" s="9" t="s">
        <v>571</v>
      </c>
      <c r="F223" s="9" t="s">
        <v>153</v>
      </c>
      <c r="G223" s="11">
        <v>45229</v>
      </c>
      <c r="H223" s="22">
        <v>44986</v>
      </c>
      <c r="I223" s="22">
        <v>44986</v>
      </c>
      <c r="J223" s="9" t="s">
        <v>155</v>
      </c>
      <c r="K223" s="17">
        <v>7500</v>
      </c>
      <c r="L223" s="17">
        <v>7500</v>
      </c>
      <c r="M223" s="17">
        <v>7500</v>
      </c>
      <c r="N223" s="9" t="s">
        <v>156</v>
      </c>
    </row>
    <row r="224" spans="1:14" ht="29.25" thickBot="1">
      <c r="A224" s="13"/>
      <c r="B224" s="14">
        <v>15424</v>
      </c>
      <c r="C224" s="14" t="s">
        <v>96</v>
      </c>
      <c r="D224" s="15">
        <v>45199</v>
      </c>
      <c r="E224" s="14" t="s">
        <v>572</v>
      </c>
      <c r="F224" s="14" t="s">
        <v>153</v>
      </c>
      <c r="G224" s="15">
        <v>45229</v>
      </c>
      <c r="H224" s="14" t="s">
        <v>573</v>
      </c>
      <c r="I224" s="14" t="s">
        <v>573</v>
      </c>
      <c r="J224" s="14" t="s">
        <v>155</v>
      </c>
      <c r="K224" s="18">
        <v>12500</v>
      </c>
      <c r="L224" s="18">
        <v>12500</v>
      </c>
      <c r="M224" s="18">
        <v>12500</v>
      </c>
      <c r="N224" s="14" t="s">
        <v>156</v>
      </c>
    </row>
    <row r="225" spans="1:14" ht="43.5" thickBot="1">
      <c r="A225" s="8"/>
      <c r="B225" s="9">
        <v>15428</v>
      </c>
      <c r="C225" s="9" t="s">
        <v>68</v>
      </c>
      <c r="D225" s="11">
        <v>45199</v>
      </c>
      <c r="E225" s="9" t="s">
        <v>574</v>
      </c>
      <c r="F225" s="9" t="s">
        <v>153</v>
      </c>
      <c r="G225" s="11">
        <v>45206</v>
      </c>
      <c r="H225" s="9" t="s">
        <v>575</v>
      </c>
      <c r="I225" s="9" t="s">
        <v>575</v>
      </c>
      <c r="J225" s="9" t="s">
        <v>155</v>
      </c>
      <c r="K225" s="12">
        <v>248.05</v>
      </c>
      <c r="L225" s="12">
        <v>205</v>
      </c>
      <c r="M225" s="12">
        <v>248.05</v>
      </c>
      <c r="N225" s="9" t="s">
        <v>156</v>
      </c>
    </row>
    <row r="226" spans="1:14" ht="29.25" thickBot="1">
      <c r="A226" s="13"/>
      <c r="B226" s="14">
        <v>15437</v>
      </c>
      <c r="C226" s="14" t="s">
        <v>86</v>
      </c>
      <c r="D226" s="15">
        <v>45203</v>
      </c>
      <c r="E226" s="14" t="s">
        <v>576</v>
      </c>
      <c r="F226" s="14" t="s">
        <v>153</v>
      </c>
      <c r="G226" s="15">
        <v>45219</v>
      </c>
      <c r="H226" s="14" t="s">
        <v>577</v>
      </c>
      <c r="I226" s="14" t="s">
        <v>577</v>
      </c>
      <c r="J226" s="14" t="s">
        <v>155</v>
      </c>
      <c r="K226" s="18">
        <v>11781.33</v>
      </c>
      <c r="L226" s="18">
        <v>10990.47</v>
      </c>
      <c r="M226" s="18">
        <v>11781.33</v>
      </c>
      <c r="N226" s="14" t="s">
        <v>156</v>
      </c>
    </row>
    <row r="227" spans="1:14" ht="29.25" thickBot="1">
      <c r="A227" s="8"/>
      <c r="B227" s="9">
        <v>15416</v>
      </c>
      <c r="C227" s="9" t="s">
        <v>30</v>
      </c>
      <c r="D227" s="11">
        <v>45200</v>
      </c>
      <c r="E227" s="9" t="s">
        <v>578</v>
      </c>
      <c r="F227" s="9" t="s">
        <v>153</v>
      </c>
      <c r="G227" s="11">
        <v>45260</v>
      </c>
      <c r="H227" s="9" t="s">
        <v>579</v>
      </c>
      <c r="I227" s="9" t="s">
        <v>579</v>
      </c>
      <c r="J227" s="9" t="s">
        <v>155</v>
      </c>
      <c r="K227" s="12">
        <v>60.5</v>
      </c>
      <c r="L227" s="12">
        <v>50</v>
      </c>
      <c r="M227" s="12">
        <v>60.5</v>
      </c>
      <c r="N227" s="9" t="s">
        <v>156</v>
      </c>
    </row>
    <row r="228" spans="1:14" ht="29.25" thickBot="1">
      <c r="A228" s="13"/>
      <c r="B228" s="14">
        <v>15411</v>
      </c>
      <c r="C228" s="14" t="s">
        <v>85</v>
      </c>
      <c r="D228" s="15">
        <v>45199</v>
      </c>
      <c r="E228" s="14" t="s">
        <v>580</v>
      </c>
      <c r="F228" s="14" t="s">
        <v>153</v>
      </c>
      <c r="G228" s="15">
        <v>45230</v>
      </c>
      <c r="H228" s="14">
        <v>4163561072</v>
      </c>
      <c r="I228" s="14">
        <v>4163561072</v>
      </c>
      <c r="J228" s="14" t="s">
        <v>155</v>
      </c>
      <c r="K228" s="16">
        <v>675.18</v>
      </c>
      <c r="L228" s="16">
        <v>558</v>
      </c>
      <c r="M228" s="16">
        <v>675.18</v>
      </c>
      <c r="N228" s="14" t="s">
        <v>156</v>
      </c>
    </row>
    <row r="229" spans="1:14" ht="29.25" thickBot="1">
      <c r="A229" s="8"/>
      <c r="B229" s="9">
        <v>15410</v>
      </c>
      <c r="C229" s="9" t="s">
        <v>85</v>
      </c>
      <c r="D229" s="11">
        <v>45199</v>
      </c>
      <c r="E229" s="9" t="s">
        <v>581</v>
      </c>
      <c r="F229" s="9" t="s">
        <v>153</v>
      </c>
      <c r="G229" s="11">
        <v>45230</v>
      </c>
      <c r="H229" s="9">
        <v>4163561071</v>
      </c>
      <c r="I229" s="9">
        <v>4163561071</v>
      </c>
      <c r="J229" s="9" t="s">
        <v>155</v>
      </c>
      <c r="K229" s="12">
        <v>231.55</v>
      </c>
      <c r="L229" s="12">
        <v>191.36</v>
      </c>
      <c r="M229" s="12">
        <v>231.55</v>
      </c>
      <c r="N229" s="9" t="s">
        <v>156</v>
      </c>
    </row>
    <row r="230" spans="1:14" ht="43.5" thickBot="1">
      <c r="A230" s="13"/>
      <c r="B230" s="14">
        <v>15407</v>
      </c>
      <c r="C230" s="14" t="s">
        <v>35</v>
      </c>
      <c r="D230" s="15">
        <v>45199</v>
      </c>
      <c r="E230" s="14" t="s">
        <v>582</v>
      </c>
      <c r="F230" s="14" t="s">
        <v>153</v>
      </c>
      <c r="G230" s="15">
        <v>45201</v>
      </c>
      <c r="H230" s="14">
        <v>4818859455</v>
      </c>
      <c r="I230" s="14">
        <v>4818859455</v>
      </c>
      <c r="J230" s="14" t="s">
        <v>155</v>
      </c>
      <c r="K230" s="16">
        <v>10.4</v>
      </c>
      <c r="L230" s="16">
        <v>10.4</v>
      </c>
      <c r="M230" s="16">
        <v>10.4</v>
      </c>
      <c r="N230" s="14" t="s">
        <v>156</v>
      </c>
    </row>
    <row r="231" spans="1:14" ht="29.25" thickBot="1">
      <c r="A231" s="8"/>
      <c r="B231" s="9">
        <v>15406</v>
      </c>
      <c r="C231" s="9" t="s">
        <v>83</v>
      </c>
      <c r="D231" s="11">
        <v>45201</v>
      </c>
      <c r="E231" s="9" t="s">
        <v>583</v>
      </c>
      <c r="F231" s="9" t="s">
        <v>153</v>
      </c>
      <c r="G231" s="11">
        <v>45230</v>
      </c>
      <c r="H231" s="9">
        <v>201111676</v>
      </c>
      <c r="I231" s="9">
        <v>201111676</v>
      </c>
      <c r="J231" s="9" t="s">
        <v>155</v>
      </c>
      <c r="K231" s="12">
        <v>535</v>
      </c>
      <c r="L231" s="12">
        <v>535</v>
      </c>
      <c r="M231" s="12">
        <v>535</v>
      </c>
      <c r="N231" s="9" t="s">
        <v>156</v>
      </c>
    </row>
    <row r="232" spans="1:14" ht="57.75" thickBot="1">
      <c r="A232" s="13"/>
      <c r="B232" s="14">
        <v>15414</v>
      </c>
      <c r="C232" s="14" t="s">
        <v>93</v>
      </c>
      <c r="D232" s="15">
        <v>45170</v>
      </c>
      <c r="E232" s="14" t="s">
        <v>584</v>
      </c>
      <c r="F232" s="14" t="s">
        <v>153</v>
      </c>
      <c r="G232" s="15">
        <v>45173</v>
      </c>
      <c r="H232" s="14" t="s">
        <v>585</v>
      </c>
      <c r="I232" s="14" t="s">
        <v>586</v>
      </c>
      <c r="J232" s="14" t="s">
        <v>155</v>
      </c>
      <c r="K232" s="18">
        <v>5376.94</v>
      </c>
      <c r="L232" s="18">
        <v>4443.75</v>
      </c>
      <c r="M232" s="18">
        <v>5376.94</v>
      </c>
      <c r="N232" s="14" t="s">
        <v>156</v>
      </c>
    </row>
    <row r="233" spans="1:14" ht="43.5" thickBot="1">
      <c r="A233" s="8"/>
      <c r="B233" s="9">
        <v>15413</v>
      </c>
      <c r="C233" s="9" t="s">
        <v>175</v>
      </c>
      <c r="D233" s="11">
        <v>45194</v>
      </c>
      <c r="E233" s="9" t="s">
        <v>587</v>
      </c>
      <c r="F233" s="9" t="s">
        <v>153</v>
      </c>
      <c r="G233" s="11">
        <v>45204</v>
      </c>
      <c r="H233" s="9" t="s">
        <v>588</v>
      </c>
      <c r="I233" s="9" t="s">
        <v>588</v>
      </c>
      <c r="J233" s="9" t="s">
        <v>155</v>
      </c>
      <c r="K233" s="12">
        <v>564.33000000000004</v>
      </c>
      <c r="L233" s="12">
        <v>564.33000000000004</v>
      </c>
      <c r="M233" s="12">
        <v>564.33000000000004</v>
      </c>
      <c r="N233" s="9" t="s">
        <v>156</v>
      </c>
    </row>
    <row r="234" spans="1:14" ht="29.25" thickBot="1">
      <c r="A234" s="13"/>
      <c r="B234" s="14">
        <v>15394</v>
      </c>
      <c r="C234" s="14" t="s">
        <v>86</v>
      </c>
      <c r="D234" s="15">
        <v>45197</v>
      </c>
      <c r="E234" s="14" t="s">
        <v>589</v>
      </c>
      <c r="F234" s="14" t="s">
        <v>153</v>
      </c>
      <c r="G234" s="15">
        <v>45213</v>
      </c>
      <c r="H234" s="14" t="s">
        <v>590</v>
      </c>
      <c r="I234" s="14" t="s">
        <v>590</v>
      </c>
      <c r="J234" s="14" t="s">
        <v>155</v>
      </c>
      <c r="K234" s="16">
        <v>175.2</v>
      </c>
      <c r="L234" s="16">
        <v>165.31</v>
      </c>
      <c r="M234" s="16">
        <v>175.2</v>
      </c>
      <c r="N234" s="14" t="s">
        <v>156</v>
      </c>
    </row>
    <row r="235" spans="1:14" ht="29.25" thickBot="1">
      <c r="A235" s="8"/>
      <c r="B235" s="9">
        <v>15395</v>
      </c>
      <c r="C235" s="9" t="s">
        <v>86</v>
      </c>
      <c r="D235" s="11">
        <v>45198</v>
      </c>
      <c r="E235" s="9" t="s">
        <v>591</v>
      </c>
      <c r="F235" s="9" t="s">
        <v>153</v>
      </c>
      <c r="G235" s="11">
        <v>45213</v>
      </c>
      <c r="H235" s="9" t="s">
        <v>592</v>
      </c>
      <c r="I235" s="9" t="s">
        <v>592</v>
      </c>
      <c r="J235" s="9" t="s">
        <v>155</v>
      </c>
      <c r="K235" s="12">
        <v>169.13</v>
      </c>
      <c r="L235" s="12">
        <v>159.58000000000001</v>
      </c>
      <c r="M235" s="12">
        <v>169.13</v>
      </c>
      <c r="N235" s="9" t="s">
        <v>156</v>
      </c>
    </row>
    <row r="236" spans="1:14" ht="29.25" thickBot="1">
      <c r="A236" s="13"/>
      <c r="B236" s="14">
        <v>15381</v>
      </c>
      <c r="C236" s="14" t="s">
        <v>86</v>
      </c>
      <c r="D236" s="15">
        <v>45194</v>
      </c>
      <c r="E236" s="14" t="s">
        <v>593</v>
      </c>
      <c r="F236" s="14" t="s">
        <v>153</v>
      </c>
      <c r="G236" s="15">
        <v>45208</v>
      </c>
      <c r="H236" s="14" t="s">
        <v>594</v>
      </c>
      <c r="I236" s="14" t="s">
        <v>594</v>
      </c>
      <c r="J236" s="14" t="s">
        <v>155</v>
      </c>
      <c r="K236" s="16">
        <v>870.64</v>
      </c>
      <c r="L236" s="16">
        <v>720.2</v>
      </c>
      <c r="M236" s="16">
        <v>870.64</v>
      </c>
      <c r="N236" s="14" t="s">
        <v>156</v>
      </c>
    </row>
    <row r="237" spans="1:14" ht="29.25" thickBot="1">
      <c r="A237" s="8"/>
      <c r="B237" s="9">
        <v>15379</v>
      </c>
      <c r="C237" s="9" t="s">
        <v>86</v>
      </c>
      <c r="D237" s="11">
        <v>45194</v>
      </c>
      <c r="E237" s="9" t="s">
        <v>595</v>
      </c>
      <c r="F237" s="9" t="s">
        <v>153</v>
      </c>
      <c r="G237" s="11">
        <v>45208</v>
      </c>
      <c r="H237" s="9" t="s">
        <v>596</v>
      </c>
      <c r="I237" s="9" t="s">
        <v>596</v>
      </c>
      <c r="J237" s="9" t="s">
        <v>155</v>
      </c>
      <c r="K237" s="17">
        <v>1195.93</v>
      </c>
      <c r="L237" s="12">
        <v>989.29</v>
      </c>
      <c r="M237" s="17">
        <v>1195.93</v>
      </c>
      <c r="N237" s="9" t="s">
        <v>156</v>
      </c>
    </row>
    <row r="238" spans="1:14" ht="43.5" thickBot="1">
      <c r="A238" s="13"/>
      <c r="B238" s="14">
        <v>15372</v>
      </c>
      <c r="C238" s="14" t="s">
        <v>68</v>
      </c>
      <c r="D238" s="15">
        <v>45188</v>
      </c>
      <c r="E238" s="14" t="s">
        <v>597</v>
      </c>
      <c r="F238" s="14" t="s">
        <v>153</v>
      </c>
      <c r="G238" s="15">
        <v>45195</v>
      </c>
      <c r="H238" s="14" t="s">
        <v>598</v>
      </c>
      <c r="I238" s="14" t="s">
        <v>598</v>
      </c>
      <c r="J238" s="14" t="s">
        <v>155</v>
      </c>
      <c r="K238" s="18">
        <v>1361.1</v>
      </c>
      <c r="L238" s="18">
        <v>1124.8800000000001</v>
      </c>
      <c r="M238" s="18">
        <v>1361.1</v>
      </c>
      <c r="N238" s="14" t="s">
        <v>156</v>
      </c>
    </row>
    <row r="239" spans="1:14" ht="57.75" thickBot="1">
      <c r="A239" s="8"/>
      <c r="B239" s="9">
        <v>15269</v>
      </c>
      <c r="C239" s="9" t="s">
        <v>75</v>
      </c>
      <c r="D239" s="11">
        <v>45159</v>
      </c>
      <c r="E239" s="9" t="s">
        <v>599</v>
      </c>
      <c r="F239" s="9" t="s">
        <v>153</v>
      </c>
      <c r="G239" s="11">
        <v>45169</v>
      </c>
      <c r="H239" s="9">
        <v>1101292314</v>
      </c>
      <c r="I239" s="9">
        <v>1101292314</v>
      </c>
      <c r="J239" s="9" t="s">
        <v>155</v>
      </c>
      <c r="K239" s="17">
        <v>18842.400000000001</v>
      </c>
      <c r="L239" s="17">
        <v>18842.400000000001</v>
      </c>
      <c r="M239" s="17">
        <v>18842.400000000001</v>
      </c>
      <c r="N239" s="9" t="s">
        <v>156</v>
      </c>
    </row>
    <row r="240" spans="1:14" ht="57.75" thickBot="1">
      <c r="A240" s="13"/>
      <c r="B240" s="14">
        <v>15334</v>
      </c>
      <c r="C240" s="14" t="s">
        <v>75</v>
      </c>
      <c r="D240" s="15">
        <v>45177</v>
      </c>
      <c r="E240" s="14" t="s">
        <v>600</v>
      </c>
      <c r="F240" s="14" t="s">
        <v>153</v>
      </c>
      <c r="G240" s="15">
        <v>45207</v>
      </c>
      <c r="H240" s="14">
        <v>1101295777</v>
      </c>
      <c r="I240" s="14">
        <v>1101295777</v>
      </c>
      <c r="J240" s="14" t="s">
        <v>155</v>
      </c>
      <c r="K240" s="18">
        <v>18842.400000000001</v>
      </c>
      <c r="L240" s="18">
        <v>18842.400000000001</v>
      </c>
      <c r="M240" s="18">
        <v>18842.400000000001</v>
      </c>
      <c r="N240" s="14" t="s">
        <v>156</v>
      </c>
    </row>
    <row r="241" spans="1:14" ht="29.25" thickBot="1">
      <c r="A241" s="8"/>
      <c r="B241" s="9">
        <v>15299</v>
      </c>
      <c r="C241" s="9" t="s">
        <v>76</v>
      </c>
      <c r="D241" s="11">
        <v>45169</v>
      </c>
      <c r="E241" s="9" t="s">
        <v>601</v>
      </c>
      <c r="F241" s="9" t="s">
        <v>153</v>
      </c>
      <c r="G241" s="11">
        <v>45199</v>
      </c>
      <c r="H241" s="9" t="s">
        <v>602</v>
      </c>
      <c r="I241" s="9" t="s">
        <v>602</v>
      </c>
      <c r="J241" s="9" t="s">
        <v>155</v>
      </c>
      <c r="K241" s="17">
        <v>2037.72</v>
      </c>
      <c r="L241" s="17">
        <v>1684.07</v>
      </c>
      <c r="M241" s="17">
        <v>2037.72</v>
      </c>
      <c r="N241" s="9" t="s">
        <v>156</v>
      </c>
    </row>
    <row r="242" spans="1:14" ht="29.25" thickBot="1">
      <c r="A242" s="13"/>
      <c r="B242" s="14">
        <v>15297</v>
      </c>
      <c r="C242" s="14" t="s">
        <v>83</v>
      </c>
      <c r="D242" s="15">
        <v>45170</v>
      </c>
      <c r="E242" s="14" t="s">
        <v>603</v>
      </c>
      <c r="F242" s="14" t="s">
        <v>153</v>
      </c>
      <c r="G242" s="15">
        <v>45200</v>
      </c>
      <c r="H242" s="14">
        <v>201111567</v>
      </c>
      <c r="I242" s="14">
        <v>201111567</v>
      </c>
      <c r="J242" s="14" t="s">
        <v>155</v>
      </c>
      <c r="K242" s="16">
        <v>535</v>
      </c>
      <c r="L242" s="16">
        <v>535</v>
      </c>
      <c r="M242" s="16">
        <v>535</v>
      </c>
      <c r="N242" s="14" t="s">
        <v>156</v>
      </c>
    </row>
    <row r="243" spans="1:14" ht="57.75" thickBot="1">
      <c r="A243" s="8"/>
      <c r="B243" s="9">
        <v>15266</v>
      </c>
      <c r="C243" s="9" t="s">
        <v>75</v>
      </c>
      <c r="D243" s="11">
        <v>45154</v>
      </c>
      <c r="E243" s="9" t="s">
        <v>604</v>
      </c>
      <c r="F243" s="9" t="s">
        <v>153</v>
      </c>
      <c r="G243" s="11">
        <v>45169</v>
      </c>
      <c r="H243" s="9">
        <v>1101291383</v>
      </c>
      <c r="I243" s="9">
        <v>1101291383</v>
      </c>
      <c r="J243" s="9" t="s">
        <v>155</v>
      </c>
      <c r="K243" s="17">
        <v>150739.16</v>
      </c>
      <c r="L243" s="17">
        <v>150739.16</v>
      </c>
      <c r="M243" s="17">
        <v>150739.16</v>
      </c>
      <c r="N243" s="9" t="s">
        <v>156</v>
      </c>
    </row>
    <row r="244" spans="1:14" ht="43.5" thickBot="1">
      <c r="A244" s="13"/>
      <c r="B244" s="14">
        <v>15335</v>
      </c>
      <c r="C244" s="14" t="s">
        <v>175</v>
      </c>
      <c r="D244" s="15">
        <v>45163</v>
      </c>
      <c r="E244" s="14" t="s">
        <v>605</v>
      </c>
      <c r="F244" s="14" t="s">
        <v>153</v>
      </c>
      <c r="G244" s="15">
        <v>45173</v>
      </c>
      <c r="H244" s="14" t="s">
        <v>606</v>
      </c>
      <c r="I244" s="14" t="s">
        <v>606</v>
      </c>
      <c r="J244" s="14" t="s">
        <v>155</v>
      </c>
      <c r="K244" s="16">
        <v>564.33000000000004</v>
      </c>
      <c r="L244" s="16">
        <v>564.33000000000004</v>
      </c>
      <c r="M244" s="16">
        <v>564.33000000000004</v>
      </c>
      <c r="N244" s="14" t="s">
        <v>156</v>
      </c>
    </row>
    <row r="245" spans="1:14" ht="43.5" thickBot="1">
      <c r="A245" s="8"/>
      <c r="B245" s="9">
        <v>15322</v>
      </c>
      <c r="C245" s="9" t="s">
        <v>68</v>
      </c>
      <c r="D245" s="11">
        <v>45169</v>
      </c>
      <c r="E245" s="9" t="s">
        <v>607</v>
      </c>
      <c r="F245" s="9" t="s">
        <v>153</v>
      </c>
      <c r="G245" s="11">
        <v>45176</v>
      </c>
      <c r="H245" s="9" t="s">
        <v>608</v>
      </c>
      <c r="I245" s="9" t="s">
        <v>608</v>
      </c>
      <c r="J245" s="9" t="s">
        <v>155</v>
      </c>
      <c r="K245" s="12">
        <v>248.05</v>
      </c>
      <c r="L245" s="12">
        <v>205</v>
      </c>
      <c r="M245" s="12">
        <v>248.05</v>
      </c>
      <c r="N245" s="9" t="s">
        <v>156</v>
      </c>
    </row>
    <row r="246" spans="1:14" ht="43.5" thickBot="1">
      <c r="A246" s="13"/>
      <c r="B246" s="14">
        <v>15321</v>
      </c>
      <c r="C246" s="14" t="s">
        <v>43</v>
      </c>
      <c r="D246" s="15">
        <v>45169</v>
      </c>
      <c r="E246" s="14" t="s">
        <v>609</v>
      </c>
      <c r="F246" s="14" t="s">
        <v>153</v>
      </c>
      <c r="G246" s="15">
        <v>45214</v>
      </c>
      <c r="H246" s="14">
        <v>23014739</v>
      </c>
      <c r="I246" s="14">
        <v>23014739</v>
      </c>
      <c r="J246" s="14" t="s">
        <v>155</v>
      </c>
      <c r="K246" s="16">
        <v>819.62</v>
      </c>
      <c r="L246" s="16">
        <v>819.62</v>
      </c>
      <c r="M246" s="16">
        <v>819.62</v>
      </c>
      <c r="N246" s="14" t="s">
        <v>156</v>
      </c>
    </row>
    <row r="247" spans="1:14" ht="43.5" thickBot="1">
      <c r="A247" s="8"/>
      <c r="B247" s="9">
        <v>15300</v>
      </c>
      <c r="C247" s="9" t="s">
        <v>87</v>
      </c>
      <c r="D247" s="11">
        <v>45173</v>
      </c>
      <c r="E247" s="9" t="s">
        <v>610</v>
      </c>
      <c r="F247" s="9" t="s">
        <v>153</v>
      </c>
      <c r="G247" s="11">
        <v>45200</v>
      </c>
      <c r="H247" s="9" t="s">
        <v>611</v>
      </c>
      <c r="I247" s="9" t="s">
        <v>611</v>
      </c>
      <c r="J247" s="9" t="s">
        <v>155</v>
      </c>
      <c r="K247" s="17">
        <v>93323.55</v>
      </c>
      <c r="L247" s="17">
        <v>93323.55</v>
      </c>
      <c r="M247" s="17">
        <v>93323.55</v>
      </c>
      <c r="N247" s="9" t="s">
        <v>156</v>
      </c>
    </row>
    <row r="248" spans="1:14" ht="57.75" thickBot="1">
      <c r="A248" s="13"/>
      <c r="B248" s="14">
        <v>15298</v>
      </c>
      <c r="C248" s="14" t="s">
        <v>430</v>
      </c>
      <c r="D248" s="15">
        <v>45159</v>
      </c>
      <c r="E248" s="14" t="s">
        <v>612</v>
      </c>
      <c r="F248" s="14" t="s">
        <v>153</v>
      </c>
      <c r="G248" s="15">
        <v>45189</v>
      </c>
      <c r="H248" s="14">
        <v>230059263</v>
      </c>
      <c r="I248" s="14">
        <v>230059263</v>
      </c>
      <c r="J248" s="14" t="s">
        <v>155</v>
      </c>
      <c r="K248" s="16">
        <v>253.18</v>
      </c>
      <c r="L248" s="16">
        <v>209.6</v>
      </c>
      <c r="M248" s="16">
        <v>253.18</v>
      </c>
      <c r="N248" s="14" t="s">
        <v>156</v>
      </c>
    </row>
    <row r="249" spans="1:14" ht="57.75" thickBot="1">
      <c r="A249" s="8"/>
      <c r="B249" s="9">
        <v>15312</v>
      </c>
      <c r="C249" s="9" t="s">
        <v>430</v>
      </c>
      <c r="D249" s="11">
        <v>45159</v>
      </c>
      <c r="E249" s="9" t="s">
        <v>613</v>
      </c>
      <c r="F249" s="9" t="s">
        <v>153</v>
      </c>
      <c r="G249" s="11">
        <v>45189</v>
      </c>
      <c r="H249" s="9">
        <v>230059264</v>
      </c>
      <c r="I249" s="9">
        <v>230059264</v>
      </c>
      <c r="J249" s="9" t="s">
        <v>155</v>
      </c>
      <c r="K249" s="12">
        <v>187.46</v>
      </c>
      <c r="L249" s="12">
        <v>155.19999999999999</v>
      </c>
      <c r="M249" s="12">
        <v>187.46</v>
      </c>
      <c r="N249" s="9" t="s">
        <v>156</v>
      </c>
    </row>
    <row r="250" spans="1:14" ht="57.75" thickBot="1">
      <c r="A250" s="13"/>
      <c r="B250" s="14">
        <v>15311</v>
      </c>
      <c r="C250" s="14" t="s">
        <v>430</v>
      </c>
      <c r="D250" s="15">
        <v>45159</v>
      </c>
      <c r="E250" s="14" t="s">
        <v>614</v>
      </c>
      <c r="F250" s="14" t="s">
        <v>153</v>
      </c>
      <c r="G250" s="15">
        <v>45189</v>
      </c>
      <c r="H250" s="14">
        <v>230059265</v>
      </c>
      <c r="I250" s="14">
        <v>230059265</v>
      </c>
      <c r="J250" s="14" t="s">
        <v>155</v>
      </c>
      <c r="K250" s="16">
        <v>258.97000000000003</v>
      </c>
      <c r="L250" s="16">
        <v>214.4</v>
      </c>
      <c r="M250" s="16">
        <v>258.97000000000003</v>
      </c>
      <c r="N250" s="14" t="s">
        <v>156</v>
      </c>
    </row>
    <row r="251" spans="1:14" ht="43.5" thickBot="1">
      <c r="A251" s="8"/>
      <c r="B251" s="9">
        <v>15285</v>
      </c>
      <c r="C251" s="9" t="s">
        <v>66</v>
      </c>
      <c r="D251" s="11">
        <v>45168</v>
      </c>
      <c r="E251" s="9" t="s">
        <v>615</v>
      </c>
      <c r="F251" s="9" t="s">
        <v>153</v>
      </c>
      <c r="G251" s="11">
        <v>45189</v>
      </c>
      <c r="H251" s="9" t="s">
        <v>616</v>
      </c>
      <c r="I251" s="9" t="s">
        <v>616</v>
      </c>
      <c r="J251" s="9" t="s">
        <v>155</v>
      </c>
      <c r="K251" s="17">
        <v>1905.75</v>
      </c>
      <c r="L251" s="17">
        <v>1575</v>
      </c>
      <c r="M251" s="17">
        <v>1905.75</v>
      </c>
      <c r="N251" s="9" t="s">
        <v>156</v>
      </c>
    </row>
    <row r="252" spans="1:14" ht="43.5" thickBot="1">
      <c r="A252" s="13"/>
      <c r="B252" s="14">
        <v>15283</v>
      </c>
      <c r="C252" s="14" t="s">
        <v>617</v>
      </c>
      <c r="D252" s="15">
        <v>45139</v>
      </c>
      <c r="E252" s="14" t="s">
        <v>618</v>
      </c>
      <c r="F252" s="14" t="s">
        <v>153</v>
      </c>
      <c r="G252" s="15">
        <v>45140</v>
      </c>
      <c r="H252" s="14" t="s">
        <v>619</v>
      </c>
      <c r="I252" s="14">
        <v>6087</v>
      </c>
      <c r="J252" s="14" t="s">
        <v>155</v>
      </c>
      <c r="K252" s="18">
        <v>4000</v>
      </c>
      <c r="L252" s="18">
        <v>4000</v>
      </c>
      <c r="M252" s="18">
        <v>4000</v>
      </c>
      <c r="N252" s="14" t="s">
        <v>156</v>
      </c>
    </row>
    <row r="253" spans="1:14" ht="43.5" thickBot="1">
      <c r="A253" s="8"/>
      <c r="B253" s="9">
        <v>15268</v>
      </c>
      <c r="C253" s="9" t="s">
        <v>87</v>
      </c>
      <c r="D253" s="11">
        <v>45163</v>
      </c>
      <c r="E253" s="9" t="s">
        <v>620</v>
      </c>
      <c r="F253" s="9" t="s">
        <v>153</v>
      </c>
      <c r="G253" s="11">
        <v>45173</v>
      </c>
      <c r="H253" s="9" t="s">
        <v>621</v>
      </c>
      <c r="I253" s="9" t="s">
        <v>621</v>
      </c>
      <c r="J253" s="9" t="s">
        <v>155</v>
      </c>
      <c r="K253" s="17">
        <v>26963.3</v>
      </c>
      <c r="L253" s="17">
        <v>26963.3</v>
      </c>
      <c r="M253" s="17">
        <v>26963.3</v>
      </c>
      <c r="N253" s="9" t="s">
        <v>156</v>
      </c>
    </row>
    <row r="254" spans="1:14" ht="29.25" thickBot="1">
      <c r="A254" s="13"/>
      <c r="B254" s="14">
        <v>15249</v>
      </c>
      <c r="C254" s="14" t="s">
        <v>63</v>
      </c>
      <c r="D254" s="15">
        <v>45156</v>
      </c>
      <c r="E254" s="14" t="s">
        <v>622</v>
      </c>
      <c r="F254" s="14" t="s">
        <v>153</v>
      </c>
      <c r="G254" s="15">
        <v>45184</v>
      </c>
      <c r="H254" s="14" t="s">
        <v>623</v>
      </c>
      <c r="I254" s="14" t="s">
        <v>623</v>
      </c>
      <c r="J254" s="14" t="s">
        <v>296</v>
      </c>
      <c r="K254" s="16">
        <v>500</v>
      </c>
      <c r="L254" s="16">
        <v>500</v>
      </c>
      <c r="M254" s="16">
        <v>500</v>
      </c>
      <c r="N254" s="14" t="s">
        <v>156</v>
      </c>
    </row>
    <row r="255" spans="1:14" ht="29.25" thickBot="1">
      <c r="A255" s="8"/>
      <c r="B255" s="9">
        <v>15207</v>
      </c>
      <c r="C255" s="9" t="s">
        <v>41</v>
      </c>
      <c r="D255" s="11">
        <v>45140</v>
      </c>
      <c r="E255" s="9" t="s">
        <v>624</v>
      </c>
      <c r="F255" s="9" t="s">
        <v>153</v>
      </c>
      <c r="G255" s="11">
        <v>45171</v>
      </c>
      <c r="H255" s="9" t="s">
        <v>625</v>
      </c>
      <c r="I255" s="9" t="s">
        <v>625</v>
      </c>
      <c r="J255" s="9" t="s">
        <v>155</v>
      </c>
      <c r="K255" s="12">
        <v>48.1</v>
      </c>
      <c r="L255" s="12">
        <v>39.75</v>
      </c>
      <c r="M255" s="12">
        <v>48.1</v>
      </c>
      <c r="N255" s="9" t="s">
        <v>156</v>
      </c>
    </row>
    <row r="256" spans="1:14" ht="29.25" thickBot="1">
      <c r="A256" s="13"/>
      <c r="B256" s="14">
        <v>15199</v>
      </c>
      <c r="C256" s="14" t="s">
        <v>65</v>
      </c>
      <c r="D256" s="15">
        <v>45139</v>
      </c>
      <c r="E256" s="14" t="s">
        <v>626</v>
      </c>
      <c r="F256" s="14" t="s">
        <v>153</v>
      </c>
      <c r="G256" s="15">
        <v>45169</v>
      </c>
      <c r="H256" s="14" t="s">
        <v>627</v>
      </c>
      <c r="I256" s="14" t="s">
        <v>627</v>
      </c>
      <c r="J256" s="14" t="s">
        <v>155</v>
      </c>
      <c r="K256" s="16">
        <v>100</v>
      </c>
      <c r="L256" s="16">
        <v>100</v>
      </c>
      <c r="M256" s="16">
        <v>100</v>
      </c>
      <c r="N256" s="14" t="s">
        <v>156</v>
      </c>
    </row>
    <row r="257" spans="1:14" ht="43.5" thickBot="1">
      <c r="A257" s="8"/>
      <c r="B257" s="9">
        <v>15198</v>
      </c>
      <c r="C257" s="9" t="s">
        <v>83</v>
      </c>
      <c r="D257" s="11">
        <v>45108</v>
      </c>
      <c r="E257" s="9" t="s">
        <v>628</v>
      </c>
      <c r="F257" s="9" t="s">
        <v>153</v>
      </c>
      <c r="G257" s="11">
        <v>45169</v>
      </c>
      <c r="H257" s="9" t="s">
        <v>629</v>
      </c>
      <c r="I257" s="9">
        <v>201111443</v>
      </c>
      <c r="J257" s="9" t="s">
        <v>155</v>
      </c>
      <c r="K257" s="12">
        <v>535</v>
      </c>
      <c r="L257" s="12">
        <v>535</v>
      </c>
      <c r="M257" s="12">
        <v>535</v>
      </c>
      <c r="N257" s="9" t="s">
        <v>156</v>
      </c>
    </row>
    <row r="258" spans="1:14" ht="29.25" thickBot="1">
      <c r="A258" s="13"/>
      <c r="B258" s="14">
        <v>15197</v>
      </c>
      <c r="C258" s="14" t="s">
        <v>85</v>
      </c>
      <c r="D258" s="15">
        <v>45138</v>
      </c>
      <c r="E258" s="14" t="s">
        <v>630</v>
      </c>
      <c r="F258" s="14" t="s">
        <v>153</v>
      </c>
      <c r="G258" s="15">
        <v>45169</v>
      </c>
      <c r="H258" s="14">
        <v>4163527024</v>
      </c>
      <c r="I258" s="14">
        <v>4163527024</v>
      </c>
      <c r="J258" s="14" t="s">
        <v>155</v>
      </c>
      <c r="K258" s="16">
        <v>833.69</v>
      </c>
      <c r="L258" s="16">
        <v>689</v>
      </c>
      <c r="M258" s="16">
        <v>833.69</v>
      </c>
      <c r="N258" s="14" t="s">
        <v>156</v>
      </c>
    </row>
    <row r="259" spans="1:14" ht="29.25" thickBot="1">
      <c r="A259" s="8"/>
      <c r="B259" s="9">
        <v>15200</v>
      </c>
      <c r="C259" s="9" t="s">
        <v>65</v>
      </c>
      <c r="D259" s="11">
        <v>45138</v>
      </c>
      <c r="E259" s="9" t="s">
        <v>631</v>
      </c>
      <c r="F259" s="9" t="s">
        <v>153</v>
      </c>
      <c r="G259" s="11">
        <v>45169</v>
      </c>
      <c r="H259" s="9" t="s">
        <v>632</v>
      </c>
      <c r="I259" s="9" t="s">
        <v>632</v>
      </c>
      <c r="J259" s="9" t="s">
        <v>155</v>
      </c>
      <c r="K259" s="17">
        <v>15475.9</v>
      </c>
      <c r="L259" s="17">
        <v>12790</v>
      </c>
      <c r="M259" s="17">
        <v>15475.9</v>
      </c>
      <c r="N259" s="9" t="s">
        <v>156</v>
      </c>
    </row>
    <row r="260" spans="1:14" ht="57.75" thickBot="1">
      <c r="A260" s="13"/>
      <c r="B260" s="14">
        <v>15167</v>
      </c>
      <c r="C260" s="14" t="s">
        <v>75</v>
      </c>
      <c r="D260" s="15">
        <v>45128</v>
      </c>
      <c r="E260" s="14" t="s">
        <v>633</v>
      </c>
      <c r="F260" s="14" t="s">
        <v>153</v>
      </c>
      <c r="G260" s="15">
        <v>45138</v>
      </c>
      <c r="H260" s="14">
        <v>1101286749</v>
      </c>
      <c r="I260" s="14">
        <v>1101286749</v>
      </c>
      <c r="J260" s="14" t="s">
        <v>155</v>
      </c>
      <c r="K260" s="18">
        <v>150739.16</v>
      </c>
      <c r="L260" s="18">
        <v>150739.16</v>
      </c>
      <c r="M260" s="18">
        <v>150739.16</v>
      </c>
      <c r="N260" s="14" t="s">
        <v>156</v>
      </c>
    </row>
    <row r="261" spans="1:14" ht="57.75" thickBot="1">
      <c r="A261" s="8"/>
      <c r="B261" s="9">
        <v>15168</v>
      </c>
      <c r="C261" s="9" t="s">
        <v>75</v>
      </c>
      <c r="D261" s="11">
        <v>45127</v>
      </c>
      <c r="E261" s="9" t="s">
        <v>634</v>
      </c>
      <c r="F261" s="9" t="s">
        <v>153</v>
      </c>
      <c r="G261" s="11">
        <v>45138</v>
      </c>
      <c r="H261" s="9">
        <v>1101286395</v>
      </c>
      <c r="I261" s="9">
        <v>1101286395</v>
      </c>
      <c r="J261" s="9" t="s">
        <v>155</v>
      </c>
      <c r="K261" s="17">
        <v>59498.12</v>
      </c>
      <c r="L261" s="17">
        <v>59498.12</v>
      </c>
      <c r="M261" s="17">
        <v>59498.12</v>
      </c>
      <c r="N261" s="9" t="s">
        <v>156</v>
      </c>
    </row>
    <row r="262" spans="1:14" ht="29.25" thickBot="1">
      <c r="A262" s="13"/>
      <c r="B262" s="14">
        <v>15150</v>
      </c>
      <c r="C262" s="14" t="s">
        <v>59</v>
      </c>
      <c r="D262" s="15">
        <v>45125</v>
      </c>
      <c r="E262" s="14" t="s">
        <v>635</v>
      </c>
      <c r="F262" s="14" t="s">
        <v>153</v>
      </c>
      <c r="G262" s="15">
        <v>45125</v>
      </c>
      <c r="H262" s="14" t="s">
        <v>636</v>
      </c>
      <c r="I262" s="14" t="s">
        <v>636</v>
      </c>
      <c r="J262" s="14" t="s">
        <v>155</v>
      </c>
      <c r="K262" s="18">
        <v>8750</v>
      </c>
      <c r="L262" s="18">
        <v>8750</v>
      </c>
      <c r="M262" s="18">
        <v>8750</v>
      </c>
      <c r="N262" s="14" t="s">
        <v>156</v>
      </c>
    </row>
    <row r="263" spans="1:14" ht="57.75" thickBot="1">
      <c r="A263" s="8"/>
      <c r="B263" s="9">
        <v>15155</v>
      </c>
      <c r="C263" s="9" t="s">
        <v>75</v>
      </c>
      <c r="D263" s="11">
        <v>45125</v>
      </c>
      <c r="E263" s="9" t="s">
        <v>637</v>
      </c>
      <c r="F263" s="9" t="s">
        <v>153</v>
      </c>
      <c r="G263" s="11">
        <v>45156</v>
      </c>
      <c r="H263" s="9">
        <v>1101285927</v>
      </c>
      <c r="I263" s="9">
        <v>1101285927</v>
      </c>
      <c r="J263" s="9" t="s">
        <v>155</v>
      </c>
      <c r="K263" s="17">
        <v>18842.400000000001</v>
      </c>
      <c r="L263" s="17">
        <v>18842.400000000001</v>
      </c>
      <c r="M263" s="17">
        <v>18842.400000000001</v>
      </c>
      <c r="N263" s="9" t="s">
        <v>156</v>
      </c>
    </row>
    <row r="264" spans="1:14" ht="43.5" thickBot="1">
      <c r="A264" s="13"/>
      <c r="B264" s="14">
        <v>15124</v>
      </c>
      <c r="C264" s="14" t="s">
        <v>34</v>
      </c>
      <c r="D264" s="15">
        <v>45107</v>
      </c>
      <c r="E264" s="14" t="s">
        <v>638</v>
      </c>
      <c r="F264" s="14" t="s">
        <v>153</v>
      </c>
      <c r="G264" s="15">
        <v>45138</v>
      </c>
      <c r="H264" s="14" t="s">
        <v>639</v>
      </c>
      <c r="I264" s="14">
        <v>2345</v>
      </c>
      <c r="J264" s="14" t="s">
        <v>155</v>
      </c>
      <c r="K264" s="16">
        <v>136</v>
      </c>
      <c r="L264" s="16">
        <v>136</v>
      </c>
      <c r="M264" s="16">
        <v>136</v>
      </c>
      <c r="N264" s="14" t="s">
        <v>156</v>
      </c>
    </row>
    <row r="265" spans="1:14" ht="29.25" thickBot="1">
      <c r="A265" s="8"/>
      <c r="B265" s="9">
        <v>15068</v>
      </c>
      <c r="C265" s="9" t="s">
        <v>76</v>
      </c>
      <c r="D265" s="11">
        <v>45107</v>
      </c>
      <c r="E265" s="9" t="s">
        <v>640</v>
      </c>
      <c r="F265" s="9" t="s">
        <v>153</v>
      </c>
      <c r="G265" s="11">
        <v>45137</v>
      </c>
      <c r="H265" s="9" t="s">
        <v>641</v>
      </c>
      <c r="I265" s="9" t="s">
        <v>641</v>
      </c>
      <c r="J265" s="9" t="s">
        <v>155</v>
      </c>
      <c r="K265" s="17">
        <v>2037.72</v>
      </c>
      <c r="L265" s="17">
        <v>1684.07</v>
      </c>
      <c r="M265" s="17">
        <v>2037.72</v>
      </c>
      <c r="N265" s="9" t="s">
        <v>156</v>
      </c>
    </row>
    <row r="266" spans="1:14" ht="29.25" thickBot="1">
      <c r="A266" s="13"/>
      <c r="B266" s="14">
        <v>15079</v>
      </c>
      <c r="C266" s="14" t="s">
        <v>86</v>
      </c>
      <c r="D266" s="15">
        <v>45111</v>
      </c>
      <c r="E266" s="14" t="s">
        <v>642</v>
      </c>
      <c r="F266" s="14" t="s">
        <v>153</v>
      </c>
      <c r="G266" s="15">
        <v>45127</v>
      </c>
      <c r="H266" s="14" t="s">
        <v>643</v>
      </c>
      <c r="I266" s="14" t="s">
        <v>643</v>
      </c>
      <c r="J266" s="14" t="s">
        <v>155</v>
      </c>
      <c r="K266" s="18">
        <v>13322.85</v>
      </c>
      <c r="L266" s="18">
        <v>12495.74</v>
      </c>
      <c r="M266" s="18">
        <v>13322.85</v>
      </c>
      <c r="N266" s="14" t="s">
        <v>156</v>
      </c>
    </row>
    <row r="267" spans="1:14" ht="43.5" thickBot="1">
      <c r="A267" s="8"/>
      <c r="B267" s="9">
        <v>15074</v>
      </c>
      <c r="C267" s="9" t="s">
        <v>87</v>
      </c>
      <c r="D267" s="11">
        <v>45110</v>
      </c>
      <c r="E267" s="9" t="s">
        <v>644</v>
      </c>
      <c r="F267" s="9" t="s">
        <v>153</v>
      </c>
      <c r="G267" s="11">
        <v>45139</v>
      </c>
      <c r="H267" s="9" t="s">
        <v>645</v>
      </c>
      <c r="I267" s="9" t="s">
        <v>645</v>
      </c>
      <c r="J267" s="9" t="s">
        <v>155</v>
      </c>
      <c r="K267" s="17">
        <v>8859.4699999999993</v>
      </c>
      <c r="L267" s="17">
        <v>8859.4699999999993</v>
      </c>
      <c r="M267" s="17">
        <v>8859.4699999999993</v>
      </c>
      <c r="N267" s="9" t="s">
        <v>156</v>
      </c>
    </row>
    <row r="268" spans="1:14" ht="29.25" thickBot="1">
      <c r="A268" s="8"/>
      <c r="B268" s="9">
        <v>15041</v>
      </c>
      <c r="C268" s="9" t="s">
        <v>81</v>
      </c>
      <c r="D268" s="11">
        <v>45104</v>
      </c>
      <c r="E268" s="9" t="s">
        <v>646</v>
      </c>
      <c r="F268" s="9" t="s">
        <v>153</v>
      </c>
      <c r="G268" s="11">
        <v>45134</v>
      </c>
      <c r="H268" s="9">
        <v>2023328</v>
      </c>
      <c r="I268" s="9">
        <v>2023328</v>
      </c>
      <c r="J268" s="9" t="s">
        <v>155</v>
      </c>
      <c r="K268" s="17">
        <v>3630</v>
      </c>
      <c r="L268" s="17">
        <v>3000</v>
      </c>
      <c r="M268" s="17">
        <v>3630</v>
      </c>
      <c r="N268" s="9" t="s">
        <v>156</v>
      </c>
    </row>
    <row r="269" spans="1:14" ht="29.25" thickBot="1">
      <c r="A269" s="13"/>
      <c r="B269" s="14">
        <v>15053</v>
      </c>
      <c r="C269" s="14" t="s">
        <v>86</v>
      </c>
      <c r="D269" s="15">
        <v>45106</v>
      </c>
      <c r="E269" s="14" t="s">
        <v>647</v>
      </c>
      <c r="F269" s="14" t="s">
        <v>153</v>
      </c>
      <c r="G269" s="15">
        <v>45120</v>
      </c>
      <c r="H269" s="14" t="s">
        <v>648</v>
      </c>
      <c r="I269" s="14" t="s">
        <v>648</v>
      </c>
      <c r="J269" s="14" t="s">
        <v>155</v>
      </c>
      <c r="K269" s="16">
        <v>673.81</v>
      </c>
      <c r="L269" s="16">
        <v>635.76</v>
      </c>
      <c r="M269" s="16">
        <v>673.81</v>
      </c>
      <c r="N269" s="14" t="s">
        <v>156</v>
      </c>
    </row>
    <row r="270" spans="1:14" ht="29.25" thickBot="1">
      <c r="A270" s="8"/>
      <c r="B270" s="9">
        <v>15052</v>
      </c>
      <c r="C270" s="9" t="s">
        <v>86</v>
      </c>
      <c r="D270" s="11">
        <v>45106</v>
      </c>
      <c r="E270" s="9" t="s">
        <v>649</v>
      </c>
      <c r="F270" s="9" t="s">
        <v>153</v>
      </c>
      <c r="G270" s="11">
        <v>45120</v>
      </c>
      <c r="H270" s="9" t="s">
        <v>650</v>
      </c>
      <c r="I270" s="9" t="s">
        <v>650</v>
      </c>
      <c r="J270" s="9" t="s">
        <v>155</v>
      </c>
      <c r="K270" s="12">
        <v>407.89</v>
      </c>
      <c r="L270" s="12">
        <v>337.41</v>
      </c>
      <c r="M270" s="12">
        <v>407.89</v>
      </c>
      <c r="N270" s="9" t="s">
        <v>156</v>
      </c>
    </row>
    <row r="271" spans="1:14" ht="29.25" thickBot="1">
      <c r="A271" s="13"/>
      <c r="B271" s="14">
        <v>15040</v>
      </c>
      <c r="C271" s="14" t="s">
        <v>74</v>
      </c>
      <c r="D271" s="15">
        <v>45099</v>
      </c>
      <c r="E271" s="14" t="s">
        <v>651</v>
      </c>
      <c r="F271" s="14" t="s">
        <v>153</v>
      </c>
      <c r="G271" s="15">
        <v>45099</v>
      </c>
      <c r="H271" s="14" t="s">
        <v>652</v>
      </c>
      <c r="I271" s="14" t="s">
        <v>652</v>
      </c>
      <c r="J271" s="14" t="s">
        <v>195</v>
      </c>
      <c r="K271" s="18">
        <v>10000</v>
      </c>
      <c r="L271" s="18">
        <v>10000</v>
      </c>
      <c r="M271" s="18">
        <v>10000</v>
      </c>
      <c r="N271" s="14" t="s">
        <v>156</v>
      </c>
    </row>
    <row r="272" spans="1:14" ht="57.75" thickBot="1">
      <c r="A272" s="8"/>
      <c r="B272" s="9">
        <v>15042</v>
      </c>
      <c r="C272" s="9" t="s">
        <v>75</v>
      </c>
      <c r="D272" s="11">
        <v>45091</v>
      </c>
      <c r="E272" s="9" t="s">
        <v>653</v>
      </c>
      <c r="F272" s="9" t="s">
        <v>153</v>
      </c>
      <c r="G272" s="11">
        <v>45121</v>
      </c>
      <c r="H272" s="9">
        <v>1101280024</v>
      </c>
      <c r="I272" s="9">
        <v>1101280024</v>
      </c>
      <c r="J272" s="9" t="s">
        <v>155</v>
      </c>
      <c r="K272" s="17">
        <v>18842.400000000001</v>
      </c>
      <c r="L272" s="17">
        <v>18842.400000000001</v>
      </c>
      <c r="M272" s="17">
        <v>18842.400000000001</v>
      </c>
      <c r="N272" s="9" t="s">
        <v>156</v>
      </c>
    </row>
    <row r="273" spans="1:14" ht="29.25" thickBot="1">
      <c r="A273" s="13"/>
      <c r="B273" s="14">
        <v>15036</v>
      </c>
      <c r="C273" s="14" t="s">
        <v>63</v>
      </c>
      <c r="D273" s="15">
        <v>45103</v>
      </c>
      <c r="E273" s="14" t="s">
        <v>654</v>
      </c>
      <c r="F273" s="14" t="s">
        <v>153</v>
      </c>
      <c r="G273" s="15">
        <v>45133</v>
      </c>
      <c r="H273" s="14" t="s">
        <v>655</v>
      </c>
      <c r="I273" s="14" t="s">
        <v>655</v>
      </c>
      <c r="J273" s="14" t="s">
        <v>296</v>
      </c>
      <c r="K273" s="16">
        <v>240</v>
      </c>
      <c r="L273" s="16">
        <v>240</v>
      </c>
      <c r="M273" s="16">
        <v>240</v>
      </c>
      <c r="N273" s="14" t="s">
        <v>156</v>
      </c>
    </row>
    <row r="274" spans="1:14" ht="43.5" thickBot="1">
      <c r="A274" s="8"/>
      <c r="B274" s="9">
        <v>14981</v>
      </c>
      <c r="C274" s="9" t="s">
        <v>33</v>
      </c>
      <c r="D274" s="11">
        <v>45093</v>
      </c>
      <c r="E274" s="9" t="s">
        <v>656</v>
      </c>
      <c r="F274" s="9" t="s">
        <v>153</v>
      </c>
      <c r="G274" s="11">
        <v>45107</v>
      </c>
      <c r="H274" s="9">
        <v>61860</v>
      </c>
      <c r="I274" s="9">
        <v>61860</v>
      </c>
      <c r="J274" s="9" t="s">
        <v>155</v>
      </c>
      <c r="K274" s="12">
        <v>52.1</v>
      </c>
      <c r="L274" s="12">
        <v>43.06</v>
      </c>
      <c r="M274" s="12">
        <v>52.1</v>
      </c>
      <c r="N274" s="9" t="s">
        <v>156</v>
      </c>
    </row>
    <row r="275" spans="1:14" ht="43.5" thickBot="1">
      <c r="A275" s="13"/>
      <c r="B275" s="14">
        <v>14991</v>
      </c>
      <c r="C275" s="14" t="s">
        <v>63</v>
      </c>
      <c r="D275" s="15">
        <v>45078</v>
      </c>
      <c r="E275" s="14" t="s">
        <v>657</v>
      </c>
      <c r="F275" s="14" t="s">
        <v>153</v>
      </c>
      <c r="G275" s="15">
        <v>45107</v>
      </c>
      <c r="H275" s="14" t="s">
        <v>658</v>
      </c>
      <c r="I275" s="14" t="s">
        <v>659</v>
      </c>
      <c r="J275" s="14" t="s">
        <v>296</v>
      </c>
      <c r="K275" s="16">
        <v>600</v>
      </c>
      <c r="L275" s="16">
        <v>600</v>
      </c>
      <c r="M275" s="16">
        <v>600</v>
      </c>
      <c r="N275" s="14" t="s">
        <v>156</v>
      </c>
    </row>
    <row r="276" spans="1:14" ht="29.25" thickBot="1">
      <c r="A276" s="8"/>
      <c r="B276" s="9">
        <v>14951</v>
      </c>
      <c r="C276" s="9" t="s">
        <v>37</v>
      </c>
      <c r="D276" s="11">
        <v>45071</v>
      </c>
      <c r="E276" s="9" t="s">
        <v>660</v>
      </c>
      <c r="F276" s="9" t="s">
        <v>153</v>
      </c>
      <c r="G276" s="11">
        <v>45102</v>
      </c>
      <c r="H276" s="9" t="s">
        <v>661</v>
      </c>
      <c r="I276" s="9" t="s">
        <v>661</v>
      </c>
      <c r="J276" s="9" t="s">
        <v>155</v>
      </c>
      <c r="K276" s="12">
        <v>107.5</v>
      </c>
      <c r="L276" s="12">
        <v>107.5</v>
      </c>
      <c r="M276" s="12">
        <v>107.5</v>
      </c>
      <c r="N276" s="9" t="s">
        <v>156</v>
      </c>
    </row>
    <row r="277" spans="1:14" ht="57.75" thickBot="1">
      <c r="A277" s="13"/>
      <c r="B277" s="14">
        <v>14962</v>
      </c>
      <c r="C277" s="14" t="s">
        <v>75</v>
      </c>
      <c r="D277" s="15">
        <v>45089</v>
      </c>
      <c r="E277" s="14" t="s">
        <v>662</v>
      </c>
      <c r="F277" s="14" t="s">
        <v>153</v>
      </c>
      <c r="G277" s="15">
        <v>45267</v>
      </c>
      <c r="H277" s="14">
        <v>1101279565</v>
      </c>
      <c r="I277" s="14">
        <v>1101279565</v>
      </c>
      <c r="J277" s="14" t="s">
        <v>155</v>
      </c>
      <c r="K277" s="16">
        <v>25.11</v>
      </c>
      <c r="L277" s="16">
        <v>25.11</v>
      </c>
      <c r="M277" s="16">
        <v>25.11</v>
      </c>
      <c r="N277" s="14" t="s">
        <v>156</v>
      </c>
    </row>
    <row r="278" spans="1:14" ht="57.75" thickBot="1">
      <c r="A278" s="8"/>
      <c r="B278" s="9">
        <v>14946</v>
      </c>
      <c r="C278" s="9" t="s">
        <v>93</v>
      </c>
      <c r="D278" s="11">
        <v>45047</v>
      </c>
      <c r="E278" s="9" t="s">
        <v>663</v>
      </c>
      <c r="F278" s="9" t="s">
        <v>153</v>
      </c>
      <c r="G278" s="11">
        <v>45077</v>
      </c>
      <c r="H278" s="9" t="s">
        <v>664</v>
      </c>
      <c r="I278" s="9" t="s">
        <v>665</v>
      </c>
      <c r="J278" s="9" t="s">
        <v>155</v>
      </c>
      <c r="K278" s="17">
        <v>52032.63</v>
      </c>
      <c r="L278" s="17">
        <v>43002.18</v>
      </c>
      <c r="M278" s="17">
        <v>52032.63</v>
      </c>
      <c r="N278" s="9" t="s">
        <v>156</v>
      </c>
    </row>
    <row r="279" spans="1:14" ht="57.75" thickBot="1">
      <c r="A279" s="13"/>
      <c r="B279" s="14">
        <v>14944</v>
      </c>
      <c r="C279" s="14" t="s">
        <v>93</v>
      </c>
      <c r="D279" s="15">
        <v>45047</v>
      </c>
      <c r="E279" s="14" t="s">
        <v>666</v>
      </c>
      <c r="F279" s="14" t="s">
        <v>153</v>
      </c>
      <c r="G279" s="15">
        <v>45076</v>
      </c>
      <c r="H279" s="14" t="s">
        <v>667</v>
      </c>
      <c r="I279" s="14" t="s">
        <v>668</v>
      </c>
      <c r="J279" s="14" t="s">
        <v>155</v>
      </c>
      <c r="K279" s="18">
        <v>73471.199999999997</v>
      </c>
      <c r="L279" s="18">
        <v>60720</v>
      </c>
      <c r="M279" s="18">
        <v>73471.199999999997</v>
      </c>
      <c r="N279" s="14" t="s">
        <v>156</v>
      </c>
    </row>
    <row r="280" spans="1:14" ht="29.25" thickBot="1">
      <c r="A280" s="8"/>
      <c r="B280" s="9">
        <v>14925</v>
      </c>
      <c r="C280" s="9" t="s">
        <v>86</v>
      </c>
      <c r="D280" s="11">
        <v>45082</v>
      </c>
      <c r="E280" s="9" t="s">
        <v>669</v>
      </c>
      <c r="F280" s="9" t="s">
        <v>153</v>
      </c>
      <c r="G280" s="11">
        <v>45097</v>
      </c>
      <c r="H280" s="9" t="s">
        <v>670</v>
      </c>
      <c r="I280" s="9" t="s">
        <v>670</v>
      </c>
      <c r="J280" s="9" t="s">
        <v>155</v>
      </c>
      <c r="K280" s="12">
        <v>986.32</v>
      </c>
      <c r="L280" s="12">
        <v>815.88</v>
      </c>
      <c r="M280" s="12">
        <v>986.32</v>
      </c>
      <c r="N280" s="9" t="s">
        <v>156</v>
      </c>
    </row>
    <row r="281" spans="1:14" ht="29.25" thickBot="1">
      <c r="A281" s="13"/>
      <c r="B281" s="14">
        <v>14923</v>
      </c>
      <c r="C281" s="14" t="s">
        <v>86</v>
      </c>
      <c r="D281" s="15">
        <v>45082</v>
      </c>
      <c r="E281" s="14" t="s">
        <v>671</v>
      </c>
      <c r="F281" s="14" t="s">
        <v>153</v>
      </c>
      <c r="G281" s="15">
        <v>45097</v>
      </c>
      <c r="H281" s="14" t="s">
        <v>672</v>
      </c>
      <c r="I281" s="14" t="s">
        <v>672</v>
      </c>
      <c r="J281" s="14" t="s">
        <v>155</v>
      </c>
      <c r="K281" s="16">
        <v>651.5</v>
      </c>
      <c r="L281" s="16">
        <v>614.72</v>
      </c>
      <c r="M281" s="16">
        <v>651.5</v>
      </c>
      <c r="N281" s="14" t="s">
        <v>156</v>
      </c>
    </row>
    <row r="282" spans="1:14" ht="29.25" thickBot="1">
      <c r="A282" s="8"/>
      <c r="B282" s="9">
        <v>14930</v>
      </c>
      <c r="C282" s="9" t="s">
        <v>30</v>
      </c>
      <c r="D282" s="11">
        <v>45078</v>
      </c>
      <c r="E282" s="9" t="s">
        <v>673</v>
      </c>
      <c r="F282" s="9" t="s">
        <v>153</v>
      </c>
      <c r="G282" s="11">
        <v>45138</v>
      </c>
      <c r="H282" s="9" t="s">
        <v>674</v>
      </c>
      <c r="I282" s="9" t="s">
        <v>674</v>
      </c>
      <c r="J282" s="9" t="s">
        <v>155</v>
      </c>
      <c r="K282" s="12">
        <v>60.5</v>
      </c>
      <c r="L282" s="12">
        <v>50</v>
      </c>
      <c r="M282" s="12">
        <v>60.5</v>
      </c>
      <c r="N282" s="9" t="s">
        <v>156</v>
      </c>
    </row>
    <row r="283" spans="1:14" ht="29.25" thickBot="1">
      <c r="A283" s="13"/>
      <c r="B283" s="14">
        <v>14932</v>
      </c>
      <c r="C283" s="14" t="s">
        <v>72</v>
      </c>
      <c r="D283" s="15">
        <v>45084</v>
      </c>
      <c r="E283" s="14" t="s">
        <v>675</v>
      </c>
      <c r="F283" s="14" t="s">
        <v>153</v>
      </c>
      <c r="G283" s="15">
        <v>45114</v>
      </c>
      <c r="H283" s="14">
        <v>20230436</v>
      </c>
      <c r="I283" s="14">
        <v>20230436</v>
      </c>
      <c r="J283" s="14" t="s">
        <v>155</v>
      </c>
      <c r="K283" s="18">
        <v>2030.1</v>
      </c>
      <c r="L283" s="18">
        <v>1677.77</v>
      </c>
      <c r="M283" s="18">
        <v>2030.1</v>
      </c>
      <c r="N283" s="14" t="s">
        <v>156</v>
      </c>
    </row>
    <row r="284" spans="1:14" ht="57.75" thickBot="1">
      <c r="A284" s="8"/>
      <c r="B284" s="9">
        <v>14908</v>
      </c>
      <c r="C284" s="9" t="s">
        <v>75</v>
      </c>
      <c r="D284" s="11">
        <v>45072</v>
      </c>
      <c r="E284" s="9" t="s">
        <v>676</v>
      </c>
      <c r="F284" s="9" t="s">
        <v>153</v>
      </c>
      <c r="G284" s="11">
        <v>45107</v>
      </c>
      <c r="H284" s="9">
        <v>1101278692</v>
      </c>
      <c r="I284" s="9">
        <v>1101278692</v>
      </c>
      <c r="J284" s="9" t="s">
        <v>155</v>
      </c>
      <c r="K284" s="17">
        <v>73060.38</v>
      </c>
      <c r="L284" s="17">
        <v>73060.38</v>
      </c>
      <c r="M284" s="17">
        <v>73060.38</v>
      </c>
      <c r="N284" s="9" t="s">
        <v>156</v>
      </c>
    </row>
    <row r="285" spans="1:14" ht="43.5" thickBot="1">
      <c r="A285" s="13"/>
      <c r="B285" s="14">
        <v>14902</v>
      </c>
      <c r="C285" s="14" t="s">
        <v>677</v>
      </c>
      <c r="D285" s="15">
        <v>45081</v>
      </c>
      <c r="E285" s="14" t="s">
        <v>678</v>
      </c>
      <c r="F285" s="14" t="s">
        <v>153</v>
      </c>
      <c r="G285" s="15">
        <v>45107</v>
      </c>
      <c r="H285" s="14" t="s">
        <v>679</v>
      </c>
      <c r="I285" s="14" t="s">
        <v>679</v>
      </c>
      <c r="J285" s="14" t="s">
        <v>155</v>
      </c>
      <c r="K285" s="16">
        <v>139.9</v>
      </c>
      <c r="L285" s="16">
        <v>139.9</v>
      </c>
      <c r="M285" s="16">
        <v>139.9</v>
      </c>
      <c r="N285" s="14" t="s">
        <v>156</v>
      </c>
    </row>
    <row r="286" spans="1:14" ht="29.25" thickBot="1">
      <c r="A286" s="8"/>
      <c r="B286" s="9">
        <v>14873</v>
      </c>
      <c r="C286" s="9" t="s">
        <v>76</v>
      </c>
      <c r="D286" s="11">
        <v>45077</v>
      </c>
      <c r="E286" s="9" t="s">
        <v>680</v>
      </c>
      <c r="F286" s="9" t="s">
        <v>153</v>
      </c>
      <c r="G286" s="11">
        <v>45107</v>
      </c>
      <c r="H286" s="9" t="s">
        <v>681</v>
      </c>
      <c r="I286" s="9" t="s">
        <v>681</v>
      </c>
      <c r="J286" s="9" t="s">
        <v>155</v>
      </c>
      <c r="K286" s="12">
        <v>546.77</v>
      </c>
      <c r="L286" s="12">
        <v>451.88</v>
      </c>
      <c r="M286" s="12">
        <v>546.77</v>
      </c>
      <c r="N286" s="9" t="s">
        <v>156</v>
      </c>
    </row>
    <row r="287" spans="1:14" ht="43.5" thickBot="1">
      <c r="A287" s="13"/>
      <c r="B287" s="14">
        <v>14874</v>
      </c>
      <c r="C287" s="14" t="s">
        <v>87</v>
      </c>
      <c r="D287" s="15">
        <v>45078</v>
      </c>
      <c r="E287" s="14" t="s">
        <v>682</v>
      </c>
      <c r="F287" s="14" t="s">
        <v>153</v>
      </c>
      <c r="G287" s="15">
        <v>45108</v>
      </c>
      <c r="H287" s="14" t="s">
        <v>683</v>
      </c>
      <c r="I287" s="14" t="s">
        <v>683</v>
      </c>
      <c r="J287" s="14" t="s">
        <v>155</v>
      </c>
      <c r="K287" s="18">
        <v>84464.06</v>
      </c>
      <c r="L287" s="18">
        <v>84464.06</v>
      </c>
      <c r="M287" s="18">
        <v>84464.06</v>
      </c>
      <c r="N287" s="14" t="s">
        <v>156</v>
      </c>
    </row>
    <row r="288" spans="1:14" ht="57.75" thickBot="1">
      <c r="A288" s="8"/>
      <c r="B288" s="9">
        <v>14882</v>
      </c>
      <c r="C288" s="9" t="s">
        <v>75</v>
      </c>
      <c r="D288" s="11">
        <v>45070</v>
      </c>
      <c r="E288" s="9" t="s">
        <v>684</v>
      </c>
      <c r="F288" s="9" t="s">
        <v>153</v>
      </c>
      <c r="G288" s="11">
        <v>45101</v>
      </c>
      <c r="H288" s="9">
        <v>1101276831</v>
      </c>
      <c r="I288" s="9">
        <v>1101276831</v>
      </c>
      <c r="J288" s="9" t="s">
        <v>155</v>
      </c>
      <c r="K288" s="17">
        <v>18842.400000000001</v>
      </c>
      <c r="L288" s="17">
        <v>18842.400000000001</v>
      </c>
      <c r="M288" s="17">
        <v>18842.400000000001</v>
      </c>
      <c r="N288" s="9" t="s">
        <v>156</v>
      </c>
    </row>
    <row r="289" spans="1:14" ht="57.75" thickBot="1">
      <c r="A289" s="13"/>
      <c r="B289" s="14">
        <v>14883</v>
      </c>
      <c r="C289" s="14" t="s">
        <v>75</v>
      </c>
      <c r="D289" s="15">
        <v>45070</v>
      </c>
      <c r="E289" s="14" t="s">
        <v>685</v>
      </c>
      <c r="F289" s="14" t="s">
        <v>153</v>
      </c>
      <c r="G289" s="15">
        <v>45101</v>
      </c>
      <c r="H289" s="14">
        <v>1101276810</v>
      </c>
      <c r="I289" s="14">
        <v>1101276810</v>
      </c>
      <c r="J289" s="14" t="s">
        <v>155</v>
      </c>
      <c r="K289" s="18">
        <v>18842.400000000001</v>
      </c>
      <c r="L289" s="18">
        <v>18842.400000000001</v>
      </c>
      <c r="M289" s="18">
        <v>18842.400000000001</v>
      </c>
      <c r="N289" s="14" t="s">
        <v>156</v>
      </c>
    </row>
    <row r="290" spans="1:14" ht="57.75" thickBot="1">
      <c r="A290" s="8"/>
      <c r="B290" s="9">
        <v>14880</v>
      </c>
      <c r="C290" s="9" t="s">
        <v>75</v>
      </c>
      <c r="D290" s="11">
        <v>45070</v>
      </c>
      <c r="E290" s="9" t="s">
        <v>686</v>
      </c>
      <c r="F290" s="9" t="s">
        <v>153</v>
      </c>
      <c r="G290" s="11">
        <v>45070</v>
      </c>
      <c r="H290" s="9">
        <v>1101276809</v>
      </c>
      <c r="I290" s="9">
        <v>1101276809</v>
      </c>
      <c r="J290" s="9" t="s">
        <v>155</v>
      </c>
      <c r="K290" s="17">
        <v>18842.400000000001</v>
      </c>
      <c r="L290" s="17">
        <v>18842.400000000001</v>
      </c>
      <c r="M290" s="17">
        <v>18842.400000000001</v>
      </c>
      <c r="N290" s="9" t="s">
        <v>156</v>
      </c>
    </row>
    <row r="291" spans="1:14" ht="57.75" thickBot="1">
      <c r="A291" s="13"/>
      <c r="B291" s="14">
        <v>14881</v>
      </c>
      <c r="C291" s="14" t="s">
        <v>75</v>
      </c>
      <c r="D291" s="15">
        <v>45070</v>
      </c>
      <c r="E291" s="14" t="s">
        <v>687</v>
      </c>
      <c r="F291" s="14" t="s">
        <v>153</v>
      </c>
      <c r="G291" s="15">
        <v>45101</v>
      </c>
      <c r="H291" s="14">
        <v>1101276811</v>
      </c>
      <c r="I291" s="14">
        <v>1101276811</v>
      </c>
      <c r="J291" s="14" t="s">
        <v>155</v>
      </c>
      <c r="K291" s="18">
        <v>18842.400000000001</v>
      </c>
      <c r="L291" s="18">
        <v>18842.400000000001</v>
      </c>
      <c r="M291" s="18">
        <v>18842.400000000001</v>
      </c>
      <c r="N291" s="14" t="s">
        <v>156</v>
      </c>
    </row>
    <row r="292" spans="1:14" ht="57.75" thickBot="1">
      <c r="A292" s="8"/>
      <c r="B292" s="9">
        <v>14869</v>
      </c>
      <c r="C292" s="9" t="s">
        <v>688</v>
      </c>
      <c r="D292" s="11">
        <v>45077</v>
      </c>
      <c r="E292" s="9" t="s">
        <v>689</v>
      </c>
      <c r="F292" s="9" t="s">
        <v>153</v>
      </c>
      <c r="G292" s="11">
        <v>45107</v>
      </c>
      <c r="H292" s="9">
        <v>10013859</v>
      </c>
      <c r="I292" s="9">
        <v>10013859</v>
      </c>
      <c r="J292" s="9" t="s">
        <v>155</v>
      </c>
      <c r="K292" s="17">
        <v>7022.14</v>
      </c>
      <c r="L292" s="17">
        <v>5818.57</v>
      </c>
      <c r="M292" s="17">
        <v>7022.14</v>
      </c>
      <c r="N292" s="9" t="s">
        <v>156</v>
      </c>
    </row>
    <row r="293" spans="1:14" ht="57.75" thickBot="1">
      <c r="A293" s="13"/>
      <c r="B293" s="14">
        <v>14884</v>
      </c>
      <c r="C293" s="14" t="s">
        <v>75</v>
      </c>
      <c r="D293" s="15">
        <v>45070</v>
      </c>
      <c r="E293" s="14" t="s">
        <v>690</v>
      </c>
      <c r="F293" s="14" t="s">
        <v>153</v>
      </c>
      <c r="G293" s="15">
        <v>45101</v>
      </c>
      <c r="H293" s="14">
        <v>1101276812</v>
      </c>
      <c r="I293" s="14">
        <v>1101276812</v>
      </c>
      <c r="J293" s="14" t="s">
        <v>155</v>
      </c>
      <c r="K293" s="18">
        <v>18842.400000000001</v>
      </c>
      <c r="L293" s="18">
        <v>18842.400000000001</v>
      </c>
      <c r="M293" s="18">
        <v>18842.400000000001</v>
      </c>
      <c r="N293" s="14" t="s">
        <v>156</v>
      </c>
    </row>
    <row r="294" spans="1:14" ht="29.25" thickBot="1">
      <c r="A294" s="8"/>
      <c r="B294" s="9">
        <v>14742</v>
      </c>
      <c r="C294" s="9" t="s">
        <v>85</v>
      </c>
      <c r="D294" s="11">
        <v>45046</v>
      </c>
      <c r="E294" s="9" t="s">
        <v>691</v>
      </c>
      <c r="F294" s="9" t="s">
        <v>153</v>
      </c>
      <c r="G294" s="11">
        <v>45107</v>
      </c>
      <c r="H294" s="9">
        <v>4163473333</v>
      </c>
      <c r="I294" s="9">
        <v>4163473333</v>
      </c>
      <c r="J294" s="9" t="s">
        <v>155</v>
      </c>
      <c r="K294" s="12">
        <v>395.67</v>
      </c>
      <c r="L294" s="12">
        <v>327</v>
      </c>
      <c r="M294" s="12">
        <v>395.67</v>
      </c>
      <c r="N294" s="9" t="s">
        <v>156</v>
      </c>
    </row>
    <row r="295" spans="1:14" ht="29.25" thickBot="1">
      <c r="A295" s="13"/>
      <c r="B295" s="14">
        <v>14741</v>
      </c>
      <c r="C295" s="14" t="s">
        <v>85</v>
      </c>
      <c r="D295" s="15">
        <v>45046</v>
      </c>
      <c r="E295" s="14" t="s">
        <v>692</v>
      </c>
      <c r="F295" s="14" t="s">
        <v>153</v>
      </c>
      <c r="G295" s="15">
        <v>45076</v>
      </c>
      <c r="H295" s="14">
        <v>4163473332</v>
      </c>
      <c r="I295" s="14">
        <v>4163473332</v>
      </c>
      <c r="J295" s="14" t="s">
        <v>155</v>
      </c>
      <c r="K295" s="16">
        <v>85.96</v>
      </c>
      <c r="L295" s="16">
        <v>71.040000000000006</v>
      </c>
      <c r="M295" s="16">
        <v>85.96</v>
      </c>
      <c r="N295" s="14" t="s">
        <v>156</v>
      </c>
    </row>
    <row r="296" spans="1:14" ht="29.25" thickBot="1">
      <c r="A296" s="8"/>
      <c r="B296" s="9">
        <v>14756</v>
      </c>
      <c r="C296" s="9" t="s">
        <v>30</v>
      </c>
      <c r="D296" s="11">
        <v>45047</v>
      </c>
      <c r="E296" s="9" t="s">
        <v>693</v>
      </c>
      <c r="F296" s="9" t="s">
        <v>153</v>
      </c>
      <c r="G296" s="11">
        <v>45107</v>
      </c>
      <c r="H296" s="9" t="s">
        <v>694</v>
      </c>
      <c r="I296" s="9" t="s">
        <v>694</v>
      </c>
      <c r="J296" s="9" t="s">
        <v>155</v>
      </c>
      <c r="K296" s="12">
        <v>60.5</v>
      </c>
      <c r="L296" s="12">
        <v>50</v>
      </c>
      <c r="M296" s="12">
        <v>60.5</v>
      </c>
      <c r="N296" s="9" t="s">
        <v>156</v>
      </c>
    </row>
    <row r="297" spans="1:14" ht="57.75" thickBot="1">
      <c r="A297" s="13"/>
      <c r="B297" s="14">
        <v>14759</v>
      </c>
      <c r="C297" s="14" t="s">
        <v>75</v>
      </c>
      <c r="D297" s="15">
        <v>45043</v>
      </c>
      <c r="E297" s="14" t="s">
        <v>695</v>
      </c>
      <c r="F297" s="14" t="s">
        <v>153</v>
      </c>
      <c r="G297" s="15">
        <v>45043</v>
      </c>
      <c r="H297" s="14">
        <v>1101273472</v>
      </c>
      <c r="I297" s="14">
        <v>1101273472</v>
      </c>
      <c r="J297" s="14" t="s">
        <v>155</v>
      </c>
      <c r="K297" s="18">
        <v>78984.19</v>
      </c>
      <c r="L297" s="18">
        <v>78984.19</v>
      </c>
      <c r="M297" s="18">
        <v>78984.19</v>
      </c>
      <c r="N297" s="14" t="s">
        <v>156</v>
      </c>
    </row>
    <row r="298" spans="1:14" ht="43.5" thickBot="1">
      <c r="A298" s="8"/>
      <c r="B298" s="9">
        <v>14740</v>
      </c>
      <c r="C298" s="9" t="s">
        <v>35</v>
      </c>
      <c r="D298" s="11">
        <v>45046</v>
      </c>
      <c r="E298" s="9" t="s">
        <v>696</v>
      </c>
      <c r="F298" s="9" t="s">
        <v>153</v>
      </c>
      <c r="G298" s="11">
        <v>45046</v>
      </c>
      <c r="H298" s="9">
        <v>4714921602</v>
      </c>
      <c r="I298" s="9">
        <v>4714921602</v>
      </c>
      <c r="J298" s="9" t="s">
        <v>155</v>
      </c>
      <c r="K298" s="12">
        <v>10.4</v>
      </c>
      <c r="L298" s="12">
        <v>10.4</v>
      </c>
      <c r="M298" s="12">
        <v>10.4</v>
      </c>
      <c r="N298" s="9" t="s">
        <v>156</v>
      </c>
    </row>
    <row r="299" spans="1:14" ht="29.25" thickBot="1">
      <c r="A299" s="13"/>
      <c r="B299" s="14">
        <v>14720</v>
      </c>
      <c r="C299" s="14" t="s">
        <v>30</v>
      </c>
      <c r="D299" s="15">
        <v>45017</v>
      </c>
      <c r="E299" s="14" t="s">
        <v>697</v>
      </c>
      <c r="F299" s="14" t="s">
        <v>153</v>
      </c>
      <c r="G299" s="15">
        <v>45077</v>
      </c>
      <c r="H299" s="14">
        <v>9520231611</v>
      </c>
      <c r="I299" s="14">
        <v>9520231611</v>
      </c>
      <c r="J299" s="14" t="s">
        <v>155</v>
      </c>
      <c r="K299" s="16">
        <v>60.5</v>
      </c>
      <c r="L299" s="16">
        <v>50</v>
      </c>
      <c r="M299" s="16">
        <v>60.5</v>
      </c>
      <c r="N299" s="14" t="s">
        <v>156</v>
      </c>
    </row>
    <row r="300" spans="1:14" ht="29.25" thickBot="1">
      <c r="A300" s="8"/>
      <c r="B300" s="9">
        <v>14616</v>
      </c>
      <c r="C300" s="9" t="s">
        <v>85</v>
      </c>
      <c r="D300" s="11">
        <v>45016</v>
      </c>
      <c r="E300" s="9" t="s">
        <v>698</v>
      </c>
      <c r="F300" s="9" t="s">
        <v>153</v>
      </c>
      <c r="G300" s="11">
        <v>45077</v>
      </c>
      <c r="H300" s="9">
        <v>4163455453</v>
      </c>
      <c r="I300" s="9">
        <v>4163455453</v>
      </c>
      <c r="J300" s="9" t="s">
        <v>155</v>
      </c>
      <c r="K300" s="12">
        <v>475.71</v>
      </c>
      <c r="L300" s="12">
        <v>393.15</v>
      </c>
      <c r="M300" s="12">
        <v>475.71</v>
      </c>
      <c r="N300" s="9" t="s">
        <v>156</v>
      </c>
    </row>
    <row r="301" spans="1:14" ht="29.25" thickBot="1">
      <c r="A301" s="13"/>
      <c r="B301" s="14">
        <v>14613</v>
      </c>
      <c r="C301" s="14" t="s">
        <v>85</v>
      </c>
      <c r="D301" s="15">
        <v>45016</v>
      </c>
      <c r="E301" s="14" t="s">
        <v>699</v>
      </c>
      <c r="F301" s="14" t="s">
        <v>153</v>
      </c>
      <c r="G301" s="15">
        <v>45077</v>
      </c>
      <c r="H301" s="14">
        <v>4163455454</v>
      </c>
      <c r="I301" s="14">
        <v>4163455454</v>
      </c>
      <c r="J301" s="14" t="s">
        <v>155</v>
      </c>
      <c r="K301" s="16">
        <v>93.59</v>
      </c>
      <c r="L301" s="16">
        <v>77.349999999999994</v>
      </c>
      <c r="M301" s="16">
        <v>93.59</v>
      </c>
      <c r="N301" s="14" t="s">
        <v>156</v>
      </c>
    </row>
    <row r="302" spans="1:14" ht="29.25" thickBot="1">
      <c r="A302" s="8"/>
      <c r="B302" s="9">
        <v>14612</v>
      </c>
      <c r="C302" s="9" t="s">
        <v>85</v>
      </c>
      <c r="D302" s="11">
        <v>45016</v>
      </c>
      <c r="E302" s="9" t="s">
        <v>700</v>
      </c>
      <c r="F302" s="9" t="s">
        <v>153</v>
      </c>
      <c r="G302" s="11">
        <v>45077</v>
      </c>
      <c r="H302" s="9">
        <v>4163455455</v>
      </c>
      <c r="I302" s="9">
        <v>4163455455</v>
      </c>
      <c r="J302" s="9" t="s">
        <v>155</v>
      </c>
      <c r="K302" s="12">
        <v>675.18</v>
      </c>
      <c r="L302" s="12">
        <v>558</v>
      </c>
      <c r="M302" s="12">
        <v>675.18</v>
      </c>
      <c r="N302" s="9" t="s">
        <v>156</v>
      </c>
    </row>
    <row r="303" spans="1:14" ht="29.25" thickBot="1">
      <c r="A303" s="13"/>
      <c r="B303" s="14">
        <v>14611</v>
      </c>
      <c r="C303" s="14" t="s">
        <v>85</v>
      </c>
      <c r="D303" s="15">
        <v>45016</v>
      </c>
      <c r="E303" s="14" t="s">
        <v>701</v>
      </c>
      <c r="F303" s="14" t="s">
        <v>153</v>
      </c>
      <c r="G303" s="15">
        <v>45076</v>
      </c>
      <c r="H303" s="14">
        <v>4163455452</v>
      </c>
      <c r="I303" s="14">
        <v>4163455452</v>
      </c>
      <c r="J303" s="14" t="s">
        <v>155</v>
      </c>
      <c r="K303" s="16">
        <v>142.96</v>
      </c>
      <c r="L303" s="16">
        <v>118.15</v>
      </c>
      <c r="M303" s="16">
        <v>142.96</v>
      </c>
      <c r="N303" s="14" t="s">
        <v>156</v>
      </c>
    </row>
    <row r="304" spans="1:14" ht="43.5" thickBot="1">
      <c r="A304" s="8"/>
      <c r="B304" s="9">
        <v>14615</v>
      </c>
      <c r="C304" s="9" t="s">
        <v>35</v>
      </c>
      <c r="D304" s="11">
        <v>45016</v>
      </c>
      <c r="E304" s="9" t="s">
        <v>702</v>
      </c>
      <c r="F304" s="9" t="s">
        <v>153</v>
      </c>
      <c r="G304" s="11">
        <v>45016</v>
      </c>
      <c r="H304" s="9">
        <v>4694040134</v>
      </c>
      <c r="I304" s="9">
        <v>4694040134</v>
      </c>
      <c r="J304" s="9" t="s">
        <v>155</v>
      </c>
      <c r="K304" s="12">
        <v>10.4</v>
      </c>
      <c r="L304" s="12">
        <v>10.4</v>
      </c>
      <c r="M304" s="12">
        <v>10.4</v>
      </c>
      <c r="N304" s="9" t="s">
        <v>156</v>
      </c>
    </row>
    <row r="305" spans="1:14" ht="29.25" thickBot="1">
      <c r="A305" s="13"/>
      <c r="B305" s="14">
        <v>14599</v>
      </c>
      <c r="C305" s="14" t="s">
        <v>703</v>
      </c>
      <c r="D305" s="15">
        <v>45015</v>
      </c>
      <c r="E305" s="14" t="s">
        <v>704</v>
      </c>
      <c r="F305" s="14" t="s">
        <v>153</v>
      </c>
      <c r="G305" s="15">
        <v>45016</v>
      </c>
      <c r="H305" s="14" t="s">
        <v>705</v>
      </c>
      <c r="I305" s="14" t="s">
        <v>705</v>
      </c>
      <c r="J305" s="14" t="s">
        <v>155</v>
      </c>
      <c r="K305" s="18">
        <v>18513</v>
      </c>
      <c r="L305" s="18">
        <v>15300</v>
      </c>
      <c r="M305" s="18">
        <v>18513</v>
      </c>
      <c r="N305" s="14" t="s">
        <v>156</v>
      </c>
    </row>
    <row r="306" spans="1:14" ht="72" thickBot="1">
      <c r="A306" s="8"/>
      <c r="B306" s="9">
        <v>14562</v>
      </c>
      <c r="C306" s="9" t="s">
        <v>413</v>
      </c>
      <c r="D306" s="11">
        <v>44986</v>
      </c>
      <c r="E306" s="9" t="s">
        <v>706</v>
      </c>
      <c r="F306" s="9" t="s">
        <v>153</v>
      </c>
      <c r="G306" s="11">
        <v>44986</v>
      </c>
      <c r="H306" s="9" t="s">
        <v>707</v>
      </c>
      <c r="I306" s="9" t="s">
        <v>708</v>
      </c>
      <c r="J306" s="9" t="s">
        <v>155</v>
      </c>
      <c r="K306" s="17">
        <v>7305.35</v>
      </c>
      <c r="L306" s="17">
        <v>7305.35</v>
      </c>
      <c r="M306" s="17">
        <v>7305.35</v>
      </c>
      <c r="N306" s="9" t="s">
        <v>156</v>
      </c>
    </row>
    <row r="307" spans="1:14" ht="72" thickBot="1">
      <c r="A307" s="13"/>
      <c r="B307" s="14">
        <v>14561</v>
      </c>
      <c r="C307" s="14" t="s">
        <v>413</v>
      </c>
      <c r="D307" s="15">
        <v>44986</v>
      </c>
      <c r="E307" s="14" t="s">
        <v>709</v>
      </c>
      <c r="F307" s="14" t="s">
        <v>153</v>
      </c>
      <c r="G307" s="15">
        <v>44986</v>
      </c>
      <c r="H307" s="14" t="s">
        <v>710</v>
      </c>
      <c r="I307" s="14" t="s">
        <v>711</v>
      </c>
      <c r="J307" s="14" t="s">
        <v>155</v>
      </c>
      <c r="K307" s="18">
        <v>4643.91</v>
      </c>
      <c r="L307" s="18">
        <v>4643.91</v>
      </c>
      <c r="M307" s="18">
        <v>4643.91</v>
      </c>
      <c r="N307" s="14" t="s">
        <v>156</v>
      </c>
    </row>
    <row r="308" spans="1:14" ht="72" thickBot="1">
      <c r="A308" s="8"/>
      <c r="B308" s="9">
        <v>14560</v>
      </c>
      <c r="C308" s="9" t="s">
        <v>413</v>
      </c>
      <c r="D308" s="11">
        <v>44986</v>
      </c>
      <c r="E308" s="9" t="s">
        <v>712</v>
      </c>
      <c r="F308" s="9" t="s">
        <v>153</v>
      </c>
      <c r="G308" s="11">
        <v>44986</v>
      </c>
      <c r="H308" s="9" t="s">
        <v>713</v>
      </c>
      <c r="I308" s="9" t="s">
        <v>714</v>
      </c>
      <c r="J308" s="9" t="s">
        <v>155</v>
      </c>
      <c r="K308" s="17">
        <v>22068.62</v>
      </c>
      <c r="L308" s="17">
        <v>22068.62</v>
      </c>
      <c r="M308" s="17">
        <v>22068.62</v>
      </c>
      <c r="N308" s="9" t="s">
        <v>156</v>
      </c>
    </row>
    <row r="309" spans="1:14" ht="72" thickBot="1">
      <c r="A309" s="13"/>
      <c r="B309" s="14">
        <v>14564</v>
      </c>
      <c r="C309" s="14" t="s">
        <v>413</v>
      </c>
      <c r="D309" s="15">
        <v>44986</v>
      </c>
      <c r="E309" s="14" t="s">
        <v>715</v>
      </c>
      <c r="F309" s="14" t="s">
        <v>153</v>
      </c>
      <c r="G309" s="15">
        <v>44986</v>
      </c>
      <c r="H309" s="14" t="s">
        <v>716</v>
      </c>
      <c r="I309" s="14" t="s">
        <v>717</v>
      </c>
      <c r="J309" s="14" t="s">
        <v>155</v>
      </c>
      <c r="K309" s="16">
        <v>792.38</v>
      </c>
      <c r="L309" s="16">
        <v>792.38</v>
      </c>
      <c r="M309" s="16">
        <v>792.38</v>
      </c>
      <c r="N309" s="14" t="s">
        <v>156</v>
      </c>
    </row>
    <row r="310" spans="1:14" ht="72" thickBot="1">
      <c r="A310" s="8"/>
      <c r="B310" s="9">
        <v>14548</v>
      </c>
      <c r="C310" s="9" t="s">
        <v>413</v>
      </c>
      <c r="D310" s="11">
        <v>44986</v>
      </c>
      <c r="E310" s="9" t="s">
        <v>718</v>
      </c>
      <c r="F310" s="9" t="s">
        <v>153</v>
      </c>
      <c r="G310" s="11">
        <v>44986</v>
      </c>
      <c r="H310" s="9" t="s">
        <v>719</v>
      </c>
      <c r="I310" s="9" t="s">
        <v>720</v>
      </c>
      <c r="J310" s="9" t="s">
        <v>155</v>
      </c>
      <c r="K310" s="17">
        <v>10445.549999999999</v>
      </c>
      <c r="L310" s="17">
        <v>10445.549999999999</v>
      </c>
      <c r="M310" s="17">
        <v>10445.549999999999</v>
      </c>
      <c r="N310" s="9" t="s">
        <v>156</v>
      </c>
    </row>
    <row r="311" spans="1:14" ht="72" thickBot="1">
      <c r="A311" s="13"/>
      <c r="B311" s="14">
        <v>14549</v>
      </c>
      <c r="C311" s="14" t="s">
        <v>413</v>
      </c>
      <c r="D311" s="15">
        <v>44986</v>
      </c>
      <c r="E311" s="14" t="s">
        <v>721</v>
      </c>
      <c r="F311" s="14" t="s">
        <v>153</v>
      </c>
      <c r="G311" s="15">
        <v>44986</v>
      </c>
      <c r="H311" s="14" t="s">
        <v>722</v>
      </c>
      <c r="I311" s="14" t="s">
        <v>723</v>
      </c>
      <c r="J311" s="14" t="s">
        <v>155</v>
      </c>
      <c r="K311" s="18">
        <v>8548.4</v>
      </c>
      <c r="L311" s="18">
        <v>8548.4</v>
      </c>
      <c r="M311" s="18">
        <v>8548.4</v>
      </c>
      <c r="N311" s="14" t="s">
        <v>156</v>
      </c>
    </row>
    <row r="312" spans="1:14" ht="72" thickBot="1">
      <c r="A312" s="8"/>
      <c r="B312" s="9">
        <v>14550</v>
      </c>
      <c r="C312" s="9" t="s">
        <v>413</v>
      </c>
      <c r="D312" s="11">
        <v>44986</v>
      </c>
      <c r="E312" s="9" t="s">
        <v>724</v>
      </c>
      <c r="F312" s="9" t="s">
        <v>153</v>
      </c>
      <c r="G312" s="11">
        <v>44986</v>
      </c>
      <c r="H312" s="9" t="s">
        <v>725</v>
      </c>
      <c r="I312" s="9" t="s">
        <v>726</v>
      </c>
      <c r="J312" s="9" t="s">
        <v>155</v>
      </c>
      <c r="K312" s="17">
        <v>43948.480000000003</v>
      </c>
      <c r="L312" s="17">
        <v>43948.480000000003</v>
      </c>
      <c r="M312" s="17">
        <v>43948.480000000003</v>
      </c>
      <c r="N312" s="9" t="s">
        <v>156</v>
      </c>
    </row>
    <row r="313" spans="1:14" ht="72" thickBot="1">
      <c r="A313" s="13"/>
      <c r="B313" s="14">
        <v>14551</v>
      </c>
      <c r="C313" s="14" t="s">
        <v>413</v>
      </c>
      <c r="D313" s="15">
        <v>44986</v>
      </c>
      <c r="E313" s="14" t="s">
        <v>727</v>
      </c>
      <c r="F313" s="14" t="s">
        <v>153</v>
      </c>
      <c r="G313" s="15">
        <v>44986</v>
      </c>
      <c r="H313" s="14" t="s">
        <v>728</v>
      </c>
      <c r="I313" s="14" t="s">
        <v>729</v>
      </c>
      <c r="J313" s="14" t="s">
        <v>155</v>
      </c>
      <c r="K313" s="18">
        <v>17338.88</v>
      </c>
      <c r="L313" s="18">
        <v>17338.88</v>
      </c>
      <c r="M313" s="18">
        <v>17338.88</v>
      </c>
      <c r="N313" s="14" t="s">
        <v>156</v>
      </c>
    </row>
    <row r="314" spans="1:14" ht="72" thickBot="1">
      <c r="A314" s="8"/>
      <c r="B314" s="9">
        <v>14552</v>
      </c>
      <c r="C314" s="9" t="s">
        <v>413</v>
      </c>
      <c r="D314" s="11">
        <v>44986</v>
      </c>
      <c r="E314" s="9" t="s">
        <v>730</v>
      </c>
      <c r="F314" s="9" t="s">
        <v>153</v>
      </c>
      <c r="G314" s="11">
        <v>44986</v>
      </c>
      <c r="H314" s="9" t="s">
        <v>731</v>
      </c>
      <c r="I314" s="9" t="s">
        <v>732</v>
      </c>
      <c r="J314" s="9" t="s">
        <v>155</v>
      </c>
      <c r="K314" s="17">
        <v>47287.65</v>
      </c>
      <c r="L314" s="17">
        <v>47287.65</v>
      </c>
      <c r="M314" s="17">
        <v>47287.65</v>
      </c>
      <c r="N314" s="9" t="s">
        <v>156</v>
      </c>
    </row>
    <row r="315" spans="1:14" ht="72" thickBot="1">
      <c r="A315" s="13"/>
      <c r="B315" s="14">
        <v>14553</v>
      </c>
      <c r="C315" s="14" t="s">
        <v>413</v>
      </c>
      <c r="D315" s="15">
        <v>44986</v>
      </c>
      <c r="E315" s="14" t="s">
        <v>733</v>
      </c>
      <c r="F315" s="14" t="s">
        <v>153</v>
      </c>
      <c r="G315" s="15">
        <v>44986</v>
      </c>
      <c r="H315" s="14" t="s">
        <v>734</v>
      </c>
      <c r="I315" s="14" t="s">
        <v>735</v>
      </c>
      <c r="J315" s="14" t="s">
        <v>155</v>
      </c>
      <c r="K315" s="18">
        <v>24145</v>
      </c>
      <c r="L315" s="18">
        <v>24145</v>
      </c>
      <c r="M315" s="18">
        <v>24145</v>
      </c>
      <c r="N315" s="14" t="s">
        <v>156</v>
      </c>
    </row>
    <row r="316" spans="1:14" ht="72" thickBot="1">
      <c r="A316" s="8"/>
      <c r="B316" s="9">
        <v>14554</v>
      </c>
      <c r="C316" s="9" t="s">
        <v>413</v>
      </c>
      <c r="D316" s="11">
        <v>44986</v>
      </c>
      <c r="E316" s="9" t="s">
        <v>736</v>
      </c>
      <c r="F316" s="9" t="s">
        <v>153</v>
      </c>
      <c r="G316" s="11">
        <v>44986</v>
      </c>
      <c r="H316" s="9" t="s">
        <v>737</v>
      </c>
      <c r="I316" s="9" t="s">
        <v>738</v>
      </c>
      <c r="J316" s="9" t="s">
        <v>155</v>
      </c>
      <c r="K316" s="17">
        <v>33455.199999999997</v>
      </c>
      <c r="L316" s="17">
        <v>33455.199999999997</v>
      </c>
      <c r="M316" s="17">
        <v>33455.199999999997</v>
      </c>
      <c r="N316" s="9" t="s">
        <v>156</v>
      </c>
    </row>
    <row r="317" spans="1:14" ht="72" thickBot="1">
      <c r="A317" s="13"/>
      <c r="B317" s="14">
        <v>14555</v>
      </c>
      <c r="C317" s="14" t="s">
        <v>413</v>
      </c>
      <c r="D317" s="15">
        <v>44986</v>
      </c>
      <c r="E317" s="14" t="s">
        <v>739</v>
      </c>
      <c r="F317" s="14" t="s">
        <v>153</v>
      </c>
      <c r="G317" s="15">
        <v>44986</v>
      </c>
      <c r="H317" s="14" t="s">
        <v>740</v>
      </c>
      <c r="I317" s="14" t="s">
        <v>741</v>
      </c>
      <c r="J317" s="14" t="s">
        <v>155</v>
      </c>
      <c r="K317" s="18">
        <v>13882.4</v>
      </c>
      <c r="L317" s="18">
        <v>13882.4</v>
      </c>
      <c r="M317" s="18">
        <v>13882.4</v>
      </c>
      <c r="N317" s="14" t="s">
        <v>156</v>
      </c>
    </row>
    <row r="318" spans="1:14" ht="72" thickBot="1">
      <c r="A318" s="8"/>
      <c r="B318" s="9">
        <v>14556</v>
      </c>
      <c r="C318" s="9" t="s">
        <v>413</v>
      </c>
      <c r="D318" s="11">
        <v>44986</v>
      </c>
      <c r="E318" s="9" t="s">
        <v>742</v>
      </c>
      <c r="F318" s="9" t="s">
        <v>153</v>
      </c>
      <c r="G318" s="11">
        <v>44986</v>
      </c>
      <c r="H318" s="9" t="s">
        <v>743</v>
      </c>
      <c r="I318" s="9" t="s">
        <v>744</v>
      </c>
      <c r="J318" s="9" t="s">
        <v>155</v>
      </c>
      <c r="K318" s="17">
        <v>18928.64</v>
      </c>
      <c r="L318" s="17">
        <v>18928.64</v>
      </c>
      <c r="M318" s="17">
        <v>18928.64</v>
      </c>
      <c r="N318" s="9" t="s">
        <v>156</v>
      </c>
    </row>
    <row r="319" spans="1:14" ht="72" thickBot="1">
      <c r="A319" s="13"/>
      <c r="B319" s="14">
        <v>14557</v>
      </c>
      <c r="C319" s="14" t="s">
        <v>413</v>
      </c>
      <c r="D319" s="15">
        <v>44986</v>
      </c>
      <c r="E319" s="14" t="s">
        <v>745</v>
      </c>
      <c r="F319" s="14" t="s">
        <v>153</v>
      </c>
      <c r="G319" s="15">
        <v>44986</v>
      </c>
      <c r="H319" s="14" t="s">
        <v>746</v>
      </c>
      <c r="I319" s="14" t="s">
        <v>747</v>
      </c>
      <c r="J319" s="14" t="s">
        <v>155</v>
      </c>
      <c r="K319" s="18">
        <v>5340.05</v>
      </c>
      <c r="L319" s="18">
        <v>5340.05</v>
      </c>
      <c r="M319" s="18">
        <v>5340.05</v>
      </c>
      <c r="N319" s="14" t="s">
        <v>156</v>
      </c>
    </row>
    <row r="320" spans="1:14" ht="72" thickBot="1">
      <c r="A320" s="8"/>
      <c r="B320" s="9">
        <v>14558</v>
      </c>
      <c r="C320" s="9" t="s">
        <v>413</v>
      </c>
      <c r="D320" s="11">
        <v>44986</v>
      </c>
      <c r="E320" s="9" t="s">
        <v>748</v>
      </c>
      <c r="F320" s="9" t="s">
        <v>153</v>
      </c>
      <c r="G320" s="11">
        <v>44986</v>
      </c>
      <c r="H320" s="9" t="s">
        <v>749</v>
      </c>
      <c r="I320" s="9" t="s">
        <v>750</v>
      </c>
      <c r="J320" s="9" t="s">
        <v>155</v>
      </c>
      <c r="K320" s="17">
        <v>19695.919999999998</v>
      </c>
      <c r="L320" s="17">
        <v>19695.919999999998</v>
      </c>
      <c r="M320" s="17">
        <v>19695.919999999998</v>
      </c>
      <c r="N320" s="9" t="s">
        <v>156</v>
      </c>
    </row>
    <row r="321" spans="1:14" ht="72" thickBot="1">
      <c r="A321" s="13"/>
      <c r="B321" s="14">
        <v>14559</v>
      </c>
      <c r="C321" s="14" t="s">
        <v>413</v>
      </c>
      <c r="D321" s="15">
        <v>44986</v>
      </c>
      <c r="E321" s="14" t="s">
        <v>751</v>
      </c>
      <c r="F321" s="14" t="s">
        <v>153</v>
      </c>
      <c r="G321" s="15">
        <v>44986</v>
      </c>
      <c r="H321" s="14" t="s">
        <v>752</v>
      </c>
      <c r="I321" s="14" t="s">
        <v>753</v>
      </c>
      <c r="J321" s="14" t="s">
        <v>155</v>
      </c>
      <c r="K321" s="18">
        <v>53330.3</v>
      </c>
      <c r="L321" s="18">
        <v>53330.3</v>
      </c>
      <c r="M321" s="18">
        <v>53330.3</v>
      </c>
      <c r="N321" s="14" t="s">
        <v>156</v>
      </c>
    </row>
    <row r="322" spans="1:14" ht="57.75" thickBot="1">
      <c r="A322" s="8"/>
      <c r="B322" s="9">
        <v>14534</v>
      </c>
      <c r="C322" s="9" t="s">
        <v>101</v>
      </c>
      <c r="D322" s="11">
        <v>44986</v>
      </c>
      <c r="E322" s="9" t="s">
        <v>754</v>
      </c>
      <c r="F322" s="9" t="s">
        <v>153</v>
      </c>
      <c r="G322" s="11">
        <v>44986</v>
      </c>
      <c r="H322" s="9" t="s">
        <v>755</v>
      </c>
      <c r="I322" s="9" t="s">
        <v>756</v>
      </c>
      <c r="J322" s="9" t="s">
        <v>155</v>
      </c>
      <c r="K322" s="17">
        <v>10890</v>
      </c>
      <c r="L322" s="17">
        <v>9000</v>
      </c>
      <c r="M322" s="17">
        <v>10890</v>
      </c>
      <c r="N322" s="9" t="s">
        <v>156</v>
      </c>
    </row>
    <row r="323" spans="1:14" ht="29.25" thickBot="1">
      <c r="A323" s="13"/>
      <c r="B323" s="14">
        <v>14536</v>
      </c>
      <c r="C323" s="14" t="s">
        <v>757</v>
      </c>
      <c r="D323" s="15">
        <v>45000</v>
      </c>
      <c r="E323" s="14" t="s">
        <v>758</v>
      </c>
      <c r="F323" s="14" t="s">
        <v>153</v>
      </c>
      <c r="G323" s="15">
        <v>45010</v>
      </c>
      <c r="H323" s="14" t="s">
        <v>759</v>
      </c>
      <c r="I323" s="14" t="s">
        <v>759</v>
      </c>
      <c r="J323" s="14" t="s">
        <v>155</v>
      </c>
      <c r="K323" s="16">
        <v>44</v>
      </c>
      <c r="L323" s="16">
        <v>44</v>
      </c>
      <c r="M323" s="16">
        <v>44</v>
      </c>
      <c r="N323" s="14" t="s">
        <v>156</v>
      </c>
    </row>
    <row r="324" spans="1:14" ht="72" thickBot="1">
      <c r="A324" s="8"/>
      <c r="B324" s="9">
        <v>14499</v>
      </c>
      <c r="C324" s="9" t="s">
        <v>29</v>
      </c>
      <c r="D324" s="11">
        <v>44999</v>
      </c>
      <c r="E324" s="9" t="s">
        <v>760</v>
      </c>
      <c r="F324" s="9" t="s">
        <v>153</v>
      </c>
      <c r="G324" s="11">
        <v>45029</v>
      </c>
      <c r="H324" s="9">
        <v>231003008</v>
      </c>
      <c r="I324" s="9">
        <v>231003008</v>
      </c>
      <c r="J324" s="9" t="s">
        <v>155</v>
      </c>
      <c r="K324" s="12">
        <v>866.75</v>
      </c>
      <c r="L324" s="12">
        <v>866.75</v>
      </c>
      <c r="M324" s="12">
        <v>866.75</v>
      </c>
      <c r="N324" s="9" t="s">
        <v>156</v>
      </c>
    </row>
    <row r="325" spans="1:14" ht="72" thickBot="1">
      <c r="A325" s="13"/>
      <c r="B325" s="14">
        <v>14520</v>
      </c>
      <c r="C325" s="14" t="s">
        <v>761</v>
      </c>
      <c r="D325" s="15">
        <v>44621</v>
      </c>
      <c r="E325" s="14" t="s">
        <v>762</v>
      </c>
      <c r="F325" s="14" t="s">
        <v>153</v>
      </c>
      <c r="G325" s="15">
        <v>44685</v>
      </c>
      <c r="H325" s="14" t="s">
        <v>763</v>
      </c>
      <c r="I325" s="14">
        <v>104127</v>
      </c>
      <c r="J325" s="14" t="s">
        <v>155</v>
      </c>
      <c r="K325" s="16">
        <v>202</v>
      </c>
      <c r="L325" s="16">
        <v>202</v>
      </c>
      <c r="M325" s="16">
        <v>202</v>
      </c>
      <c r="N325" s="14" t="s">
        <v>156</v>
      </c>
    </row>
    <row r="326" spans="1:14" ht="29.25" thickBot="1">
      <c r="A326" s="8"/>
      <c r="B326" s="9">
        <v>14489</v>
      </c>
      <c r="C326" s="9" t="s">
        <v>764</v>
      </c>
      <c r="D326" s="11">
        <v>44998</v>
      </c>
      <c r="E326" s="9" t="s">
        <v>765</v>
      </c>
      <c r="F326" s="9" t="s">
        <v>153</v>
      </c>
      <c r="G326" s="11">
        <v>45029</v>
      </c>
      <c r="H326" s="9">
        <v>23000258</v>
      </c>
      <c r="I326" s="9">
        <v>23000258</v>
      </c>
      <c r="J326" s="9" t="s">
        <v>155</v>
      </c>
      <c r="K326" s="12">
        <v>426.25</v>
      </c>
      <c r="L326" s="12">
        <v>426.25</v>
      </c>
      <c r="M326" s="12">
        <v>426.25</v>
      </c>
      <c r="N326" s="9" t="s">
        <v>156</v>
      </c>
    </row>
    <row r="327" spans="1:14" ht="43.5" thickBot="1">
      <c r="A327" s="13"/>
      <c r="B327" s="14">
        <v>14363</v>
      </c>
      <c r="C327" s="14" t="s">
        <v>68</v>
      </c>
      <c r="D327" s="15">
        <v>44977</v>
      </c>
      <c r="E327" s="14" t="s">
        <v>766</v>
      </c>
      <c r="F327" s="14" t="s">
        <v>153</v>
      </c>
      <c r="G327" s="15">
        <v>44984</v>
      </c>
      <c r="H327" s="14" t="s">
        <v>767</v>
      </c>
      <c r="I327" s="14" t="s">
        <v>767</v>
      </c>
      <c r="J327" s="14" t="s">
        <v>155</v>
      </c>
      <c r="K327" s="18">
        <v>1225.78</v>
      </c>
      <c r="L327" s="18">
        <v>1013.04</v>
      </c>
      <c r="M327" s="18">
        <v>1225.78</v>
      </c>
      <c r="N327" s="14" t="s">
        <v>156</v>
      </c>
    </row>
    <row r="328" spans="1:14" ht="43.5" thickBot="1">
      <c r="A328" s="8"/>
      <c r="B328" s="9">
        <v>14424</v>
      </c>
      <c r="C328" s="9" t="s">
        <v>768</v>
      </c>
      <c r="D328" s="11">
        <v>44985</v>
      </c>
      <c r="E328" s="9" t="s">
        <v>769</v>
      </c>
      <c r="F328" s="9" t="s">
        <v>153</v>
      </c>
      <c r="G328" s="11">
        <v>44995</v>
      </c>
      <c r="H328" s="9" t="s">
        <v>770</v>
      </c>
      <c r="I328" s="9" t="s">
        <v>770</v>
      </c>
      <c r="J328" s="9" t="s">
        <v>155</v>
      </c>
      <c r="K328" s="12">
        <v>65.87</v>
      </c>
      <c r="L328" s="12">
        <v>65.87</v>
      </c>
      <c r="M328" s="12">
        <v>65.87</v>
      </c>
      <c r="N328" s="9" t="s">
        <v>156</v>
      </c>
    </row>
    <row r="329" spans="1:14" ht="57.75" thickBot="1">
      <c r="A329" s="13"/>
      <c r="B329" s="14">
        <v>14410</v>
      </c>
      <c r="C329" s="14" t="s">
        <v>75</v>
      </c>
      <c r="D329" s="15">
        <v>44986</v>
      </c>
      <c r="E329" s="14" t="s">
        <v>771</v>
      </c>
      <c r="F329" s="14" t="s">
        <v>153</v>
      </c>
      <c r="G329" s="15">
        <v>44986</v>
      </c>
      <c r="H329" s="14">
        <v>1101263889</v>
      </c>
      <c r="I329" s="14">
        <v>1101263889</v>
      </c>
      <c r="J329" s="14" t="s">
        <v>155</v>
      </c>
      <c r="K329" s="16">
        <v>0</v>
      </c>
      <c r="L329" s="16">
        <v>0</v>
      </c>
      <c r="M329" s="16">
        <v>0</v>
      </c>
      <c r="N329" s="14" t="s">
        <v>156</v>
      </c>
    </row>
    <row r="330" spans="1:14" ht="57.75" thickBot="1">
      <c r="A330" s="8"/>
      <c r="B330" s="9">
        <v>14365</v>
      </c>
      <c r="C330" s="9" t="s">
        <v>75</v>
      </c>
      <c r="D330" s="11">
        <v>44986</v>
      </c>
      <c r="E330" s="9" t="s">
        <v>772</v>
      </c>
      <c r="F330" s="9" t="s">
        <v>153</v>
      </c>
      <c r="G330" s="11">
        <v>44986</v>
      </c>
      <c r="H330" s="9">
        <v>1101262177</v>
      </c>
      <c r="I330" s="9">
        <v>1101262177</v>
      </c>
      <c r="J330" s="9" t="s">
        <v>155</v>
      </c>
      <c r="K330" s="12">
        <v>0</v>
      </c>
      <c r="L330" s="12">
        <v>0</v>
      </c>
      <c r="M330" s="12">
        <v>0</v>
      </c>
      <c r="N330" s="9" t="s">
        <v>156</v>
      </c>
    </row>
    <row r="331" spans="1:14" ht="57.75" thickBot="1">
      <c r="A331" s="13"/>
      <c r="B331" s="14">
        <v>14366</v>
      </c>
      <c r="C331" s="14" t="s">
        <v>75</v>
      </c>
      <c r="D331" s="15">
        <v>44986</v>
      </c>
      <c r="E331" s="14" t="s">
        <v>773</v>
      </c>
      <c r="F331" s="14" t="s">
        <v>153</v>
      </c>
      <c r="G331" s="15">
        <v>44986</v>
      </c>
      <c r="H331" s="14">
        <v>1101262176</v>
      </c>
      <c r="I331" s="14">
        <v>1101262176</v>
      </c>
      <c r="J331" s="14" t="s">
        <v>155</v>
      </c>
      <c r="K331" s="16">
        <v>0</v>
      </c>
      <c r="L331" s="16">
        <v>0</v>
      </c>
      <c r="M331" s="16">
        <v>0</v>
      </c>
      <c r="N331" s="14" t="s">
        <v>156</v>
      </c>
    </row>
    <row r="332" spans="1:14" ht="43.5" thickBot="1">
      <c r="A332" s="8"/>
      <c r="B332" s="9">
        <v>14368</v>
      </c>
      <c r="C332" s="9" t="s">
        <v>36</v>
      </c>
      <c r="D332" s="11">
        <v>44958</v>
      </c>
      <c r="E332" s="9" t="s">
        <v>774</v>
      </c>
      <c r="F332" s="9" t="s">
        <v>153</v>
      </c>
      <c r="G332" s="11">
        <v>44958</v>
      </c>
      <c r="H332" s="9" t="s">
        <v>775</v>
      </c>
      <c r="I332" s="9">
        <v>3800055972</v>
      </c>
      <c r="J332" s="9" t="s">
        <v>155</v>
      </c>
      <c r="K332" s="12">
        <v>50.38</v>
      </c>
      <c r="L332" s="12">
        <v>41.64</v>
      </c>
      <c r="M332" s="12">
        <v>50.38</v>
      </c>
      <c r="N332" s="9" t="s">
        <v>156</v>
      </c>
    </row>
    <row r="333" spans="1:14" ht="29.25" thickBot="1">
      <c r="A333" s="13"/>
      <c r="B333" s="14">
        <v>14329</v>
      </c>
      <c r="C333" s="14" t="s">
        <v>53</v>
      </c>
      <c r="D333" s="15">
        <v>44945</v>
      </c>
      <c r="E333" s="14" t="s">
        <v>776</v>
      </c>
      <c r="F333" s="14" t="s">
        <v>153</v>
      </c>
      <c r="G333" s="15">
        <v>44976</v>
      </c>
      <c r="H333" s="14" t="s">
        <v>777</v>
      </c>
      <c r="I333" s="14" t="s">
        <v>777</v>
      </c>
      <c r="J333" s="14" t="s">
        <v>155</v>
      </c>
      <c r="K333" s="18">
        <v>20000</v>
      </c>
      <c r="L333" s="18">
        <v>20000</v>
      </c>
      <c r="M333" s="18">
        <v>20000</v>
      </c>
      <c r="N333" s="14" t="s">
        <v>156</v>
      </c>
    </row>
    <row r="334" spans="1:14" ht="57.75" thickBot="1">
      <c r="A334" s="8"/>
      <c r="B334" s="9">
        <v>14280</v>
      </c>
      <c r="C334" s="9" t="s">
        <v>75</v>
      </c>
      <c r="D334" s="11">
        <v>44952</v>
      </c>
      <c r="E334" s="9" t="s">
        <v>778</v>
      </c>
      <c r="F334" s="9" t="s">
        <v>153</v>
      </c>
      <c r="G334" s="11">
        <v>44952</v>
      </c>
      <c r="H334" s="9">
        <v>1101259641</v>
      </c>
      <c r="I334" s="9">
        <v>1101259641</v>
      </c>
      <c r="J334" s="9" t="s">
        <v>155</v>
      </c>
      <c r="K334" s="12">
        <v>0</v>
      </c>
      <c r="L334" s="12">
        <v>0</v>
      </c>
      <c r="M334" s="12">
        <v>0</v>
      </c>
      <c r="N334" s="9" t="s">
        <v>156</v>
      </c>
    </row>
    <row r="335" spans="1:14" ht="57.75" thickBot="1">
      <c r="A335" s="13"/>
      <c r="B335" s="14">
        <v>14278</v>
      </c>
      <c r="C335" s="14" t="s">
        <v>75</v>
      </c>
      <c r="D335" s="15">
        <v>44952</v>
      </c>
      <c r="E335" s="14" t="s">
        <v>779</v>
      </c>
      <c r="F335" s="14" t="s">
        <v>153</v>
      </c>
      <c r="G335" s="15">
        <v>44952</v>
      </c>
      <c r="H335" s="14">
        <v>1101259622</v>
      </c>
      <c r="I335" s="14">
        <v>1101259622</v>
      </c>
      <c r="J335" s="14" t="s">
        <v>155</v>
      </c>
      <c r="K335" s="16">
        <v>0</v>
      </c>
      <c r="L335" s="16">
        <v>0</v>
      </c>
      <c r="M335" s="16">
        <v>0</v>
      </c>
      <c r="N335" s="14" t="s">
        <v>156</v>
      </c>
    </row>
    <row r="336" spans="1:14" ht="57.75" thickBot="1">
      <c r="A336" s="8"/>
      <c r="B336" s="9">
        <v>14223</v>
      </c>
      <c r="C336" s="9" t="s">
        <v>75</v>
      </c>
      <c r="D336" s="11">
        <v>44944</v>
      </c>
      <c r="E336" s="9" t="s">
        <v>780</v>
      </c>
      <c r="F336" s="9" t="s">
        <v>153</v>
      </c>
      <c r="G336" s="11">
        <v>44975</v>
      </c>
      <c r="H336" s="9">
        <v>1101257885</v>
      </c>
      <c r="I336" s="9">
        <v>1101257885</v>
      </c>
      <c r="J336" s="9" t="s">
        <v>155</v>
      </c>
      <c r="K336" s="12">
        <v>0</v>
      </c>
      <c r="L336" s="12">
        <v>0</v>
      </c>
      <c r="M336" s="12">
        <v>0</v>
      </c>
      <c r="N336" s="9" t="s">
        <v>156</v>
      </c>
    </row>
    <row r="337" spans="1:14" ht="57.75" thickBot="1">
      <c r="A337" s="13"/>
      <c r="B337" s="14">
        <v>14222</v>
      </c>
      <c r="C337" s="14" t="s">
        <v>75</v>
      </c>
      <c r="D337" s="15">
        <v>44944</v>
      </c>
      <c r="E337" s="14" t="s">
        <v>781</v>
      </c>
      <c r="F337" s="14" t="s">
        <v>153</v>
      </c>
      <c r="G337" s="15">
        <v>44975</v>
      </c>
      <c r="H337" s="14">
        <v>1101257884</v>
      </c>
      <c r="I337" s="14">
        <v>1101257884</v>
      </c>
      <c r="J337" s="14" t="s">
        <v>155</v>
      </c>
      <c r="K337" s="16">
        <v>0</v>
      </c>
      <c r="L337" s="16">
        <v>0</v>
      </c>
      <c r="M337" s="16">
        <v>0</v>
      </c>
      <c r="N337" s="14" t="s">
        <v>156</v>
      </c>
    </row>
    <row r="338" spans="1:14" ht="43.5" thickBot="1">
      <c r="A338" s="8"/>
      <c r="B338" s="9">
        <v>14246</v>
      </c>
      <c r="C338" s="9" t="s">
        <v>77</v>
      </c>
      <c r="D338" s="11">
        <v>44927</v>
      </c>
      <c r="E338" s="9" t="s">
        <v>782</v>
      </c>
      <c r="F338" s="9" t="s">
        <v>153</v>
      </c>
      <c r="G338" s="11">
        <v>44927</v>
      </c>
      <c r="H338" s="9" t="s">
        <v>783</v>
      </c>
      <c r="I338" s="9">
        <v>90221782</v>
      </c>
      <c r="J338" s="9" t="s">
        <v>155</v>
      </c>
      <c r="K338" s="12">
        <v>193.85</v>
      </c>
      <c r="L338" s="12">
        <v>160.21</v>
      </c>
      <c r="M338" s="12">
        <v>193.85</v>
      </c>
      <c r="N338" s="9" t="s">
        <v>156</v>
      </c>
    </row>
    <row r="339" spans="1:14" ht="72" thickBot="1">
      <c r="A339" s="13"/>
      <c r="B339" s="14">
        <v>14208</v>
      </c>
      <c r="C339" s="14" t="s">
        <v>70</v>
      </c>
      <c r="D339" s="15">
        <v>44926</v>
      </c>
      <c r="E339" s="14" t="s">
        <v>784</v>
      </c>
      <c r="F339" s="14" t="s">
        <v>153</v>
      </c>
      <c r="G339" s="15">
        <v>44943</v>
      </c>
      <c r="H339" s="14">
        <v>90227095</v>
      </c>
      <c r="I339" s="14">
        <v>90227095</v>
      </c>
      <c r="J339" s="14" t="s">
        <v>155</v>
      </c>
      <c r="K339" s="16">
        <v>435.31</v>
      </c>
      <c r="L339" s="16">
        <v>359.76</v>
      </c>
      <c r="M339" s="16">
        <v>435.31</v>
      </c>
      <c r="N339" s="14" t="s">
        <v>156</v>
      </c>
    </row>
    <row r="340" spans="1:14" ht="57.75" thickBot="1">
      <c r="A340" s="8"/>
      <c r="B340" s="9">
        <v>14166</v>
      </c>
      <c r="C340" s="9" t="s">
        <v>75</v>
      </c>
      <c r="D340" s="11">
        <v>44924</v>
      </c>
      <c r="E340" s="9" t="s">
        <v>785</v>
      </c>
      <c r="F340" s="9" t="s">
        <v>153</v>
      </c>
      <c r="G340" s="11">
        <v>44924</v>
      </c>
      <c r="H340" s="9">
        <v>1101256582</v>
      </c>
      <c r="I340" s="9">
        <v>1101256582</v>
      </c>
      <c r="J340" s="9" t="s">
        <v>155</v>
      </c>
      <c r="K340" s="12">
        <v>0</v>
      </c>
      <c r="L340" s="12">
        <v>0</v>
      </c>
      <c r="M340" s="12">
        <v>0</v>
      </c>
      <c r="N340" s="9" t="s">
        <v>156</v>
      </c>
    </row>
    <row r="341" spans="1:14" ht="57.75" thickBot="1">
      <c r="A341" s="13"/>
      <c r="B341" s="14">
        <v>14163</v>
      </c>
      <c r="C341" s="14" t="s">
        <v>75</v>
      </c>
      <c r="D341" s="15">
        <v>44924</v>
      </c>
      <c r="E341" s="14" t="s">
        <v>786</v>
      </c>
      <c r="F341" s="14" t="s">
        <v>153</v>
      </c>
      <c r="G341" s="15">
        <v>44924</v>
      </c>
      <c r="H341" s="14">
        <v>1101256568</v>
      </c>
      <c r="I341" s="14">
        <v>1101256568</v>
      </c>
      <c r="J341" s="14" t="s">
        <v>155</v>
      </c>
      <c r="K341" s="16">
        <v>0</v>
      </c>
      <c r="L341" s="16">
        <v>0</v>
      </c>
      <c r="M341" s="16">
        <v>0</v>
      </c>
      <c r="N341" s="14" t="s">
        <v>156</v>
      </c>
    </row>
    <row r="342" spans="1:14" ht="43.5" thickBot="1">
      <c r="A342" s="8"/>
      <c r="B342" s="9">
        <v>14179</v>
      </c>
      <c r="C342" s="9" t="s">
        <v>43</v>
      </c>
      <c r="D342" s="11">
        <v>44926</v>
      </c>
      <c r="E342" s="9" t="s">
        <v>787</v>
      </c>
      <c r="F342" s="9" t="s">
        <v>153</v>
      </c>
      <c r="G342" s="11">
        <v>44971</v>
      </c>
      <c r="H342" s="9">
        <v>22023475</v>
      </c>
      <c r="I342" s="9">
        <v>22023475</v>
      </c>
      <c r="J342" s="9" t="s">
        <v>155</v>
      </c>
      <c r="K342" s="17">
        <v>18563.03</v>
      </c>
      <c r="L342" s="17">
        <v>18563.03</v>
      </c>
      <c r="M342" s="17">
        <v>18563.03</v>
      </c>
      <c r="N342" s="9" t="s">
        <v>156</v>
      </c>
    </row>
    <row r="343" spans="1:14" ht="57.75" thickBot="1">
      <c r="A343" s="13"/>
      <c r="B343" s="14">
        <v>14159</v>
      </c>
      <c r="C343" s="14" t="s">
        <v>75</v>
      </c>
      <c r="D343" s="15">
        <v>44925</v>
      </c>
      <c r="E343" s="14" t="s">
        <v>788</v>
      </c>
      <c r="F343" s="14" t="s">
        <v>153</v>
      </c>
      <c r="G343" s="15">
        <v>44925</v>
      </c>
      <c r="H343" s="14">
        <v>1101257352</v>
      </c>
      <c r="I343" s="14">
        <v>1101257352</v>
      </c>
      <c r="J343" s="14" t="s">
        <v>155</v>
      </c>
      <c r="K343" s="16">
        <v>0</v>
      </c>
      <c r="L343" s="16">
        <v>0</v>
      </c>
      <c r="M343" s="16">
        <v>0</v>
      </c>
      <c r="N343" s="14" t="s">
        <v>156</v>
      </c>
    </row>
    <row r="344" spans="1:14" ht="57.75" thickBot="1">
      <c r="A344" s="8"/>
      <c r="B344" s="9">
        <v>14152</v>
      </c>
      <c r="C344" s="9" t="s">
        <v>75</v>
      </c>
      <c r="D344" s="11">
        <v>44924</v>
      </c>
      <c r="E344" s="9" t="s">
        <v>789</v>
      </c>
      <c r="F344" s="9" t="s">
        <v>153</v>
      </c>
      <c r="G344" s="11">
        <v>44924</v>
      </c>
      <c r="H344" s="9">
        <v>1101256640</v>
      </c>
      <c r="I344" s="9">
        <v>1101256640</v>
      </c>
      <c r="J344" s="9" t="s">
        <v>155</v>
      </c>
      <c r="K344" s="12">
        <v>67</v>
      </c>
      <c r="L344" s="12">
        <v>67</v>
      </c>
      <c r="M344" s="12">
        <v>67</v>
      </c>
      <c r="N344" s="9" t="s">
        <v>156</v>
      </c>
    </row>
    <row r="345" spans="1:14" ht="43.5" thickBot="1">
      <c r="A345" s="13"/>
      <c r="B345" s="14">
        <v>14130</v>
      </c>
      <c r="C345" s="14" t="s">
        <v>35</v>
      </c>
      <c r="D345" s="15">
        <v>44926</v>
      </c>
      <c r="E345" s="14" t="s">
        <v>790</v>
      </c>
      <c r="F345" s="14" t="s">
        <v>153</v>
      </c>
      <c r="G345" s="15">
        <v>44926</v>
      </c>
      <c r="H345" s="14">
        <v>4636706257</v>
      </c>
      <c r="I345" s="14">
        <v>4636706257</v>
      </c>
      <c r="J345" s="14" t="s">
        <v>155</v>
      </c>
      <c r="K345" s="16">
        <v>10.4</v>
      </c>
      <c r="L345" s="16">
        <v>10.4</v>
      </c>
      <c r="M345" s="16">
        <v>10.4</v>
      </c>
      <c r="N345" s="14" t="s">
        <v>156</v>
      </c>
    </row>
    <row r="346" spans="1:14" ht="57.75" thickBot="1">
      <c r="A346" s="8"/>
      <c r="B346" s="9">
        <v>14110</v>
      </c>
      <c r="C346" s="9" t="s">
        <v>75</v>
      </c>
      <c r="D346" s="11">
        <v>44910</v>
      </c>
      <c r="E346" s="9" t="s">
        <v>791</v>
      </c>
      <c r="F346" s="9" t="s">
        <v>153</v>
      </c>
      <c r="G346" s="11">
        <v>44910</v>
      </c>
      <c r="H346" s="9">
        <v>1101254231</v>
      </c>
      <c r="I346" s="9">
        <v>1101254231</v>
      </c>
      <c r="J346" s="9" t="s">
        <v>155</v>
      </c>
      <c r="K346" s="12">
        <v>0</v>
      </c>
      <c r="L346" s="12">
        <v>0</v>
      </c>
      <c r="M346" s="12">
        <v>0</v>
      </c>
      <c r="N346" s="9" t="s">
        <v>156</v>
      </c>
    </row>
    <row r="347" spans="1:14" ht="57.75" thickBot="1">
      <c r="A347" s="13"/>
      <c r="B347" s="14">
        <v>13973</v>
      </c>
      <c r="C347" s="14" t="s">
        <v>75</v>
      </c>
      <c r="D347" s="15">
        <v>44889</v>
      </c>
      <c r="E347" s="14" t="s">
        <v>792</v>
      </c>
      <c r="F347" s="14" t="s">
        <v>153</v>
      </c>
      <c r="G347" s="15">
        <v>44889</v>
      </c>
      <c r="H347" s="14">
        <v>1101251895</v>
      </c>
      <c r="I347" s="14">
        <v>1101251895</v>
      </c>
      <c r="J347" s="14" t="s">
        <v>155</v>
      </c>
      <c r="K347" s="16">
        <v>0</v>
      </c>
      <c r="L347" s="16">
        <v>0</v>
      </c>
      <c r="M347" s="16">
        <v>0</v>
      </c>
      <c r="N347" s="14" t="s">
        <v>156</v>
      </c>
    </row>
    <row r="348" spans="1:14" ht="43.5" thickBot="1">
      <c r="A348" s="8"/>
      <c r="B348" s="9">
        <v>13918</v>
      </c>
      <c r="C348" s="9" t="s">
        <v>79</v>
      </c>
      <c r="D348" s="11">
        <v>44866</v>
      </c>
      <c r="E348" s="9" t="s">
        <v>793</v>
      </c>
      <c r="F348" s="9" t="s">
        <v>153</v>
      </c>
      <c r="G348" s="11">
        <v>44866</v>
      </c>
      <c r="H348" s="9" t="s">
        <v>794</v>
      </c>
      <c r="I348" s="9">
        <v>32195</v>
      </c>
      <c r="J348" s="9" t="s">
        <v>155</v>
      </c>
      <c r="K348" s="17">
        <v>6075</v>
      </c>
      <c r="L348" s="17">
        <v>6075</v>
      </c>
      <c r="M348" s="17">
        <v>6075</v>
      </c>
      <c r="N348" s="9" t="s">
        <v>156</v>
      </c>
    </row>
    <row r="349" spans="1:14" ht="72" thickBot="1">
      <c r="A349" s="13"/>
      <c r="B349" s="14">
        <v>13852</v>
      </c>
      <c r="C349" s="14" t="s">
        <v>73</v>
      </c>
      <c r="D349" s="15">
        <v>44835</v>
      </c>
      <c r="E349" s="14" t="s">
        <v>795</v>
      </c>
      <c r="F349" s="14" t="s">
        <v>153</v>
      </c>
      <c r="G349" s="15">
        <v>44835</v>
      </c>
      <c r="H349" s="14" t="s">
        <v>796</v>
      </c>
      <c r="I349" s="14">
        <v>115787</v>
      </c>
      <c r="J349" s="14" t="s">
        <v>155</v>
      </c>
      <c r="K349" s="16">
        <v>161.35</v>
      </c>
      <c r="L349" s="16">
        <v>161.35</v>
      </c>
      <c r="M349" s="16">
        <v>161.35</v>
      </c>
      <c r="N349" s="14" t="s">
        <v>156</v>
      </c>
    </row>
    <row r="350" spans="1:14" ht="43.5" thickBot="1">
      <c r="A350" s="8"/>
      <c r="B350" s="9">
        <v>13845</v>
      </c>
      <c r="C350" s="9" t="s">
        <v>28</v>
      </c>
      <c r="D350" s="11">
        <v>44865</v>
      </c>
      <c r="E350" s="9" t="s">
        <v>797</v>
      </c>
      <c r="F350" s="9" t="s">
        <v>153</v>
      </c>
      <c r="G350" s="11">
        <v>44895</v>
      </c>
      <c r="H350" s="9">
        <v>308595</v>
      </c>
      <c r="I350" s="9">
        <v>308595</v>
      </c>
      <c r="J350" s="9" t="s">
        <v>155</v>
      </c>
      <c r="K350" s="12">
        <v>332.75</v>
      </c>
      <c r="L350" s="12">
        <v>275</v>
      </c>
      <c r="M350" s="12">
        <v>332.75</v>
      </c>
      <c r="N350" s="9" t="s">
        <v>156</v>
      </c>
    </row>
    <row r="351" spans="1:14" ht="43.5" thickBot="1">
      <c r="A351" s="13"/>
      <c r="B351" s="14">
        <v>13737</v>
      </c>
      <c r="C351" s="14" t="s">
        <v>798</v>
      </c>
      <c r="D351" s="15">
        <v>44841</v>
      </c>
      <c r="E351" s="14" t="s">
        <v>799</v>
      </c>
      <c r="F351" s="14" t="s">
        <v>153</v>
      </c>
      <c r="G351" s="15">
        <v>44841</v>
      </c>
      <c r="H351" s="14">
        <v>8.3176651305662797E+17</v>
      </c>
      <c r="I351" s="14">
        <v>8.3176651305662797E+17</v>
      </c>
      <c r="J351" s="14" t="s">
        <v>155</v>
      </c>
      <c r="K351" s="16">
        <v>82</v>
      </c>
      <c r="L351" s="16">
        <v>82</v>
      </c>
      <c r="M351" s="16">
        <v>82</v>
      </c>
      <c r="N351" s="14" t="s">
        <v>156</v>
      </c>
    </row>
    <row r="352" spans="1:14" ht="29.25" thickBot="1">
      <c r="A352" s="8"/>
      <c r="B352" s="9">
        <v>13733</v>
      </c>
      <c r="C352" s="9" t="s">
        <v>55</v>
      </c>
      <c r="D352" s="11">
        <v>44840</v>
      </c>
      <c r="E352" s="9" t="s">
        <v>800</v>
      </c>
      <c r="F352" s="9" t="s">
        <v>153</v>
      </c>
      <c r="G352" s="11">
        <v>44872</v>
      </c>
      <c r="H352" s="9" t="s">
        <v>801</v>
      </c>
      <c r="I352" s="9" t="s">
        <v>801</v>
      </c>
      <c r="J352" s="9" t="s">
        <v>155</v>
      </c>
      <c r="K352" s="17">
        <v>1000</v>
      </c>
      <c r="L352" s="17">
        <v>1000</v>
      </c>
      <c r="M352" s="17">
        <v>1000</v>
      </c>
      <c r="N352" s="9" t="s">
        <v>156</v>
      </c>
    </row>
    <row r="353" spans="1:14" ht="57.75" thickBot="1">
      <c r="A353" s="13"/>
      <c r="B353" s="14">
        <v>13694</v>
      </c>
      <c r="C353" s="14" t="s">
        <v>802</v>
      </c>
      <c r="D353" s="15">
        <v>44834</v>
      </c>
      <c r="E353" s="14" t="s">
        <v>803</v>
      </c>
      <c r="F353" s="14" t="s">
        <v>153</v>
      </c>
      <c r="G353" s="15">
        <v>44844</v>
      </c>
      <c r="H353" s="14" t="s">
        <v>804</v>
      </c>
      <c r="I353" s="14" t="s">
        <v>804</v>
      </c>
      <c r="J353" s="14" t="s">
        <v>223</v>
      </c>
      <c r="K353" s="16">
        <v>0.73</v>
      </c>
      <c r="L353" s="16">
        <v>168.75</v>
      </c>
      <c r="M353" s="16">
        <v>168.75</v>
      </c>
      <c r="N353" s="14" t="s">
        <v>156</v>
      </c>
    </row>
    <row r="354" spans="1:14" ht="29.25" thickBot="1">
      <c r="A354" s="8"/>
      <c r="B354" s="9">
        <v>13635</v>
      </c>
      <c r="C354" s="9" t="s">
        <v>62</v>
      </c>
      <c r="D354" s="11">
        <v>44805</v>
      </c>
      <c r="E354" s="9" t="s">
        <v>805</v>
      </c>
      <c r="F354" s="9" t="s">
        <v>153</v>
      </c>
      <c r="G354" s="11">
        <v>44850</v>
      </c>
      <c r="H354" s="9" t="s">
        <v>806</v>
      </c>
      <c r="I354" s="9" t="s">
        <v>806</v>
      </c>
      <c r="J354" s="9" t="s">
        <v>155</v>
      </c>
      <c r="K354" s="17">
        <v>4165.43</v>
      </c>
      <c r="L354" s="17">
        <v>3442.5</v>
      </c>
      <c r="M354" s="17">
        <v>4165.43</v>
      </c>
      <c r="N354" s="9" t="s">
        <v>156</v>
      </c>
    </row>
    <row r="355" spans="1:14" ht="29.25" thickBot="1">
      <c r="A355" s="13"/>
      <c r="B355" s="14">
        <v>13633</v>
      </c>
      <c r="C355" s="14" t="s">
        <v>62</v>
      </c>
      <c r="D355" s="15">
        <v>44805</v>
      </c>
      <c r="E355" s="14" t="s">
        <v>807</v>
      </c>
      <c r="F355" s="14" t="s">
        <v>153</v>
      </c>
      <c r="G355" s="15">
        <v>44850</v>
      </c>
      <c r="H355" s="14" t="s">
        <v>808</v>
      </c>
      <c r="I355" s="14" t="s">
        <v>808</v>
      </c>
      <c r="J355" s="14" t="s">
        <v>155</v>
      </c>
      <c r="K355" s="18">
        <v>2940.3</v>
      </c>
      <c r="L355" s="18">
        <v>2430</v>
      </c>
      <c r="M355" s="18">
        <v>2940.3</v>
      </c>
      <c r="N355" s="14" t="s">
        <v>156</v>
      </c>
    </row>
    <row r="356" spans="1:14" ht="57.75" thickBot="1">
      <c r="A356" s="8"/>
      <c r="B356" s="9">
        <v>13628</v>
      </c>
      <c r="C356" s="9" t="s">
        <v>62</v>
      </c>
      <c r="D356" s="11">
        <v>44805</v>
      </c>
      <c r="E356" s="9" t="s">
        <v>809</v>
      </c>
      <c r="F356" s="9" t="s">
        <v>153</v>
      </c>
      <c r="G356" s="11">
        <v>44849</v>
      </c>
      <c r="H356" s="9" t="s">
        <v>810</v>
      </c>
      <c r="I356" s="9" t="s">
        <v>811</v>
      </c>
      <c r="J356" s="9" t="s">
        <v>155</v>
      </c>
      <c r="K356" s="17">
        <v>7078.5</v>
      </c>
      <c r="L356" s="17">
        <v>5850</v>
      </c>
      <c r="M356" s="17">
        <v>7078.5</v>
      </c>
      <c r="N356" s="9" t="s">
        <v>156</v>
      </c>
    </row>
    <row r="357" spans="1:14" ht="57.75" thickBot="1">
      <c r="A357" s="13"/>
      <c r="B357" s="14">
        <v>13514</v>
      </c>
      <c r="C357" s="14" t="s">
        <v>75</v>
      </c>
      <c r="D357" s="15">
        <v>44805</v>
      </c>
      <c r="E357" s="14" t="s">
        <v>812</v>
      </c>
      <c r="F357" s="14" t="s">
        <v>153</v>
      </c>
      <c r="G357" s="15">
        <v>44805</v>
      </c>
      <c r="H357" s="14" t="s">
        <v>813</v>
      </c>
      <c r="I357" s="14">
        <v>1101240314</v>
      </c>
      <c r="J357" s="14" t="s">
        <v>155</v>
      </c>
      <c r="K357" s="16">
        <v>0</v>
      </c>
      <c r="L357" s="16">
        <v>0</v>
      </c>
      <c r="M357" s="16">
        <v>0</v>
      </c>
      <c r="N357" s="14" t="s">
        <v>156</v>
      </c>
    </row>
    <row r="358" spans="1:14" ht="57.75" thickBot="1">
      <c r="A358" s="8"/>
      <c r="B358" s="9">
        <v>13516</v>
      </c>
      <c r="C358" s="9" t="s">
        <v>75</v>
      </c>
      <c r="D358" s="11">
        <v>44805</v>
      </c>
      <c r="E358" s="9" t="s">
        <v>814</v>
      </c>
      <c r="F358" s="9" t="s">
        <v>153</v>
      </c>
      <c r="G358" s="11">
        <v>44805</v>
      </c>
      <c r="H358" s="9" t="s">
        <v>815</v>
      </c>
      <c r="I358" s="9">
        <v>1101240315</v>
      </c>
      <c r="J358" s="9" t="s">
        <v>155</v>
      </c>
      <c r="K358" s="12">
        <v>0</v>
      </c>
      <c r="L358" s="12">
        <v>0</v>
      </c>
      <c r="M358" s="12">
        <v>0</v>
      </c>
      <c r="N358" s="9" t="s">
        <v>156</v>
      </c>
    </row>
    <row r="359" spans="1:14" ht="29.25" thickBot="1">
      <c r="A359" s="13"/>
      <c r="B359" s="14">
        <v>13495</v>
      </c>
      <c r="C359" s="14" t="s">
        <v>816</v>
      </c>
      <c r="D359" s="15">
        <v>44792</v>
      </c>
      <c r="E359" s="14" t="s">
        <v>817</v>
      </c>
      <c r="F359" s="14" t="s">
        <v>153</v>
      </c>
      <c r="G359" s="15">
        <v>44792</v>
      </c>
      <c r="H359" s="14" t="s">
        <v>818</v>
      </c>
      <c r="I359" s="14" t="s">
        <v>818</v>
      </c>
      <c r="J359" s="14" t="s">
        <v>155</v>
      </c>
      <c r="K359" s="16">
        <v>393.87</v>
      </c>
      <c r="L359" s="16">
        <v>325.51</v>
      </c>
      <c r="M359" s="16">
        <v>393.87</v>
      </c>
      <c r="N359" s="14" t="s">
        <v>156</v>
      </c>
    </row>
    <row r="360" spans="1:14" ht="57.75" thickBot="1">
      <c r="A360" s="8"/>
      <c r="B360" s="9">
        <v>13470</v>
      </c>
      <c r="C360" s="9" t="s">
        <v>75</v>
      </c>
      <c r="D360" s="11">
        <v>44805</v>
      </c>
      <c r="E360" s="9" t="s">
        <v>819</v>
      </c>
      <c r="F360" s="9" t="s">
        <v>153</v>
      </c>
      <c r="G360" s="11">
        <v>44805</v>
      </c>
      <c r="H360" s="9" t="s">
        <v>820</v>
      </c>
      <c r="I360" s="9">
        <v>1101238473</v>
      </c>
      <c r="J360" s="9" t="s">
        <v>155</v>
      </c>
      <c r="K360" s="12">
        <v>0</v>
      </c>
      <c r="L360" s="12">
        <v>0</v>
      </c>
      <c r="M360" s="12">
        <v>0</v>
      </c>
      <c r="N360" s="9" t="s">
        <v>156</v>
      </c>
    </row>
    <row r="361" spans="1:14" ht="57.75" thickBot="1">
      <c r="A361" s="13"/>
      <c r="B361" s="14">
        <v>13327</v>
      </c>
      <c r="C361" s="14" t="s">
        <v>75</v>
      </c>
      <c r="D361" s="15">
        <v>44805</v>
      </c>
      <c r="E361" s="14" t="s">
        <v>821</v>
      </c>
      <c r="F361" s="14" t="s">
        <v>153</v>
      </c>
      <c r="G361" s="15">
        <v>44805</v>
      </c>
      <c r="H361" s="14" t="s">
        <v>822</v>
      </c>
      <c r="I361" s="14" t="s">
        <v>822</v>
      </c>
      <c r="J361" s="14" t="s">
        <v>155</v>
      </c>
      <c r="K361" s="16">
        <v>0</v>
      </c>
      <c r="L361" s="16">
        <v>0</v>
      </c>
      <c r="M361" s="16">
        <v>0</v>
      </c>
      <c r="N361" s="14" t="s">
        <v>156</v>
      </c>
    </row>
    <row r="362" spans="1:14" ht="29.25" thickBot="1">
      <c r="A362" s="8"/>
      <c r="B362" s="9">
        <v>13145</v>
      </c>
      <c r="C362" s="9" t="s">
        <v>76</v>
      </c>
      <c r="D362" s="11">
        <v>44729</v>
      </c>
      <c r="E362" s="9" t="s">
        <v>823</v>
      </c>
      <c r="F362" s="9" t="s">
        <v>153</v>
      </c>
      <c r="G362" s="11">
        <v>44759</v>
      </c>
      <c r="H362" s="9" t="s">
        <v>824</v>
      </c>
      <c r="I362" s="9" t="s">
        <v>824</v>
      </c>
      <c r="J362" s="9" t="s">
        <v>155</v>
      </c>
      <c r="K362" s="12">
        <v>348.1</v>
      </c>
      <c r="L362" s="12">
        <v>348.1</v>
      </c>
      <c r="M362" s="12">
        <v>348.1</v>
      </c>
      <c r="N362" s="9" t="s">
        <v>156</v>
      </c>
    </row>
    <row r="363" spans="1:14" ht="43.5" thickBot="1">
      <c r="A363" s="13"/>
      <c r="B363" s="14">
        <v>12963</v>
      </c>
      <c r="C363" s="14" t="s">
        <v>825</v>
      </c>
      <c r="D363" s="15">
        <v>44690</v>
      </c>
      <c r="E363" s="14" t="s">
        <v>826</v>
      </c>
      <c r="F363" s="14" t="s">
        <v>153</v>
      </c>
      <c r="G363" s="15">
        <v>44750</v>
      </c>
      <c r="H363" s="14">
        <v>1203466</v>
      </c>
      <c r="I363" s="14">
        <v>1203466</v>
      </c>
      <c r="J363" s="14" t="s">
        <v>155</v>
      </c>
      <c r="K363" s="16">
        <v>393</v>
      </c>
      <c r="L363" s="16">
        <v>370.76</v>
      </c>
      <c r="M363" s="16">
        <v>393</v>
      </c>
      <c r="N363" s="14" t="s">
        <v>156</v>
      </c>
    </row>
    <row r="364" spans="1:14" ht="29.25" thickBot="1">
      <c r="A364" s="8"/>
      <c r="B364" s="9">
        <v>12290</v>
      </c>
      <c r="C364" s="9" t="s">
        <v>827</v>
      </c>
      <c r="D364" s="11">
        <v>44582</v>
      </c>
      <c r="E364" s="9" t="s">
        <v>828</v>
      </c>
      <c r="F364" s="9" t="s">
        <v>153</v>
      </c>
      <c r="G364" s="11">
        <v>44613</v>
      </c>
      <c r="H364" s="9" t="s">
        <v>829</v>
      </c>
      <c r="I364" s="9" t="s">
        <v>829</v>
      </c>
      <c r="J364" s="9" t="s">
        <v>155</v>
      </c>
      <c r="K364" s="17">
        <v>1269</v>
      </c>
      <c r="L364" s="17">
        <v>1269</v>
      </c>
      <c r="M364" s="17">
        <v>1269</v>
      </c>
      <c r="N364" s="9" t="s">
        <v>156</v>
      </c>
    </row>
    <row r="365" spans="1:14" ht="29.25" thickBot="1">
      <c r="A365" s="13"/>
      <c r="B365" s="14">
        <v>12286</v>
      </c>
      <c r="C365" s="14" t="s">
        <v>827</v>
      </c>
      <c r="D365" s="15">
        <v>44582</v>
      </c>
      <c r="E365" s="14" t="s">
        <v>830</v>
      </c>
      <c r="F365" s="14" t="s">
        <v>153</v>
      </c>
      <c r="G365" s="15">
        <v>44582</v>
      </c>
      <c r="H365" s="14" t="s">
        <v>831</v>
      </c>
      <c r="I365" s="14" t="s">
        <v>831</v>
      </c>
      <c r="J365" s="14" t="s">
        <v>155</v>
      </c>
      <c r="K365" s="16">
        <v>276</v>
      </c>
      <c r="L365" s="16">
        <v>276</v>
      </c>
      <c r="M365" s="16">
        <v>276</v>
      </c>
      <c r="N365" s="14" t="s">
        <v>156</v>
      </c>
    </row>
    <row r="366" spans="1:14" ht="29.25" thickBot="1">
      <c r="A366" s="8"/>
      <c r="B366" s="9">
        <v>12166</v>
      </c>
      <c r="C366" s="9" t="s">
        <v>40</v>
      </c>
      <c r="D366" s="11">
        <v>44566</v>
      </c>
      <c r="E366" s="9" t="s">
        <v>832</v>
      </c>
      <c r="F366" s="9" t="s">
        <v>153</v>
      </c>
      <c r="G366" s="11">
        <v>44566</v>
      </c>
      <c r="H366" s="9">
        <v>1</v>
      </c>
      <c r="I366" s="9">
        <v>1</v>
      </c>
      <c r="J366" s="9" t="s">
        <v>223</v>
      </c>
      <c r="K366" s="17">
        <v>1000</v>
      </c>
      <c r="L366" s="17">
        <v>1000</v>
      </c>
      <c r="M366" s="17">
        <v>1000</v>
      </c>
      <c r="N366" s="9" t="s">
        <v>156</v>
      </c>
    </row>
    <row r="367" spans="1:14" ht="57.75" thickBot="1">
      <c r="A367" s="13"/>
      <c r="B367" s="14">
        <v>10456</v>
      </c>
      <c r="C367" s="14" t="s">
        <v>80</v>
      </c>
      <c r="D367" s="15">
        <v>44501</v>
      </c>
      <c r="E367" s="14" t="s">
        <v>833</v>
      </c>
      <c r="F367" s="14" t="s">
        <v>153</v>
      </c>
      <c r="G367" s="15">
        <v>44501</v>
      </c>
      <c r="H367" s="14" t="s">
        <v>834</v>
      </c>
      <c r="I367" s="14" t="s">
        <v>835</v>
      </c>
      <c r="J367" s="14" t="s">
        <v>155</v>
      </c>
      <c r="K367" s="16">
        <v>9.67</v>
      </c>
      <c r="L367" s="16">
        <v>9.67</v>
      </c>
      <c r="M367" s="16">
        <v>9.67</v>
      </c>
      <c r="N367" s="14" t="s">
        <v>156</v>
      </c>
    </row>
    <row r="368" spans="1:14" ht="29.25" thickBot="1">
      <c r="A368" s="8"/>
      <c r="B368" s="9">
        <v>11508</v>
      </c>
      <c r="C368" s="9" t="s">
        <v>836</v>
      </c>
      <c r="D368" s="11">
        <v>44494</v>
      </c>
      <c r="E368" s="9" t="s">
        <v>837</v>
      </c>
      <c r="F368" s="9" t="s">
        <v>153</v>
      </c>
      <c r="G368" s="11">
        <v>44524</v>
      </c>
      <c r="H368" s="9">
        <v>322271627</v>
      </c>
      <c r="I368" s="9">
        <v>322271627</v>
      </c>
      <c r="J368" s="9" t="s">
        <v>223</v>
      </c>
      <c r="K368" s="17">
        <v>1850</v>
      </c>
      <c r="L368" s="17">
        <v>1850</v>
      </c>
      <c r="M368" s="17">
        <v>1850</v>
      </c>
      <c r="N368" s="9" t="s">
        <v>156</v>
      </c>
    </row>
    <row r="369" spans="1:14" ht="43.5" thickBot="1">
      <c r="A369" s="13"/>
      <c r="B369" s="14">
        <v>11377</v>
      </c>
      <c r="C369" s="14" t="s">
        <v>838</v>
      </c>
      <c r="D369" s="15">
        <v>44478</v>
      </c>
      <c r="E369" s="14" t="s">
        <v>839</v>
      </c>
      <c r="F369" s="14" t="s">
        <v>153</v>
      </c>
      <c r="G369" s="15">
        <v>44478</v>
      </c>
      <c r="H369" s="14" t="s">
        <v>840</v>
      </c>
      <c r="I369" s="14" t="s">
        <v>840</v>
      </c>
      <c r="J369" s="14" t="s">
        <v>155</v>
      </c>
      <c r="K369" s="16">
        <v>359.88</v>
      </c>
      <c r="L369" s="16">
        <v>359.88</v>
      </c>
      <c r="M369" s="16">
        <v>359.88</v>
      </c>
      <c r="N369" s="14" t="s">
        <v>156</v>
      </c>
    </row>
    <row r="370" spans="1:14" ht="42.75">
      <c r="A370" s="8"/>
      <c r="B370" s="9">
        <v>10796</v>
      </c>
      <c r="C370" s="9" t="s">
        <v>76</v>
      </c>
      <c r="D370" s="11">
        <v>45231</v>
      </c>
      <c r="E370" s="9" t="s">
        <v>841</v>
      </c>
      <c r="F370" s="9" t="s">
        <v>153</v>
      </c>
      <c r="G370" s="11">
        <v>45231</v>
      </c>
      <c r="H370" s="9" t="s">
        <v>842</v>
      </c>
      <c r="I370" s="9" t="s">
        <v>843</v>
      </c>
      <c r="J370" s="9" t="s">
        <v>155</v>
      </c>
      <c r="K370" s="17">
        <v>4015.2</v>
      </c>
      <c r="L370" s="17">
        <v>4015.2</v>
      </c>
      <c r="M370" s="17">
        <v>4015.2</v>
      </c>
      <c r="N370" s="9" t="s">
        <v>156</v>
      </c>
    </row>
  </sheetData>
  <mergeCells count="10">
    <mergeCell ref="H1:H2"/>
    <mergeCell ref="I1:I2"/>
    <mergeCell ref="J1:J2"/>
    <mergeCell ref="K1:K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6"/>
  <sheetViews>
    <sheetView workbookViewId="0">
      <selection activeCell="A6" sqref="A6"/>
    </sheetView>
  </sheetViews>
  <sheetFormatPr baseColWidth="10" defaultRowHeight="14.25"/>
  <cols>
    <col min="1" max="1" width="56.25" bestFit="1" customWidth="1"/>
    <col min="2" max="2" width="15" style="2" bestFit="1" customWidth="1"/>
  </cols>
  <sheetData>
    <row r="3" spans="1:2">
      <c r="A3" s="25" t="s">
        <v>846</v>
      </c>
      <c r="B3" s="2" t="s">
        <v>848</v>
      </c>
    </row>
    <row r="4" spans="1:2">
      <c r="A4" s="26" t="s">
        <v>62</v>
      </c>
      <c r="B4" s="2">
        <v>17342.330000000002</v>
      </c>
    </row>
    <row r="5" spans="1:2">
      <c r="A5" s="26" t="s">
        <v>151</v>
      </c>
      <c r="B5" s="2">
        <v>16680</v>
      </c>
    </row>
    <row r="6" spans="1:2">
      <c r="A6" s="26" t="s">
        <v>213</v>
      </c>
      <c r="B6" s="2">
        <v>260</v>
      </c>
    </row>
    <row r="7" spans="1:2">
      <c r="A7" s="26" t="s">
        <v>838</v>
      </c>
      <c r="B7" s="2">
        <v>359.88</v>
      </c>
    </row>
    <row r="8" spans="1:2">
      <c r="A8" s="26" t="s">
        <v>43</v>
      </c>
      <c r="B8" s="2">
        <v>25020.01</v>
      </c>
    </row>
    <row r="9" spans="1:2">
      <c r="A9" s="26" t="s">
        <v>199</v>
      </c>
      <c r="B9" s="2">
        <v>2294.58</v>
      </c>
    </row>
    <row r="10" spans="1:2">
      <c r="A10" s="26" t="s">
        <v>27</v>
      </c>
      <c r="B10" s="2">
        <v>928.91</v>
      </c>
    </row>
    <row r="11" spans="1:2">
      <c r="A11" s="26" t="s">
        <v>28</v>
      </c>
      <c r="B11" s="2">
        <v>332.75</v>
      </c>
    </row>
    <row r="12" spans="1:2">
      <c r="A12" s="26" t="s">
        <v>29</v>
      </c>
      <c r="B12" s="2">
        <v>866.75</v>
      </c>
    </row>
    <row r="13" spans="1:2">
      <c r="A13" s="26" t="s">
        <v>63</v>
      </c>
      <c r="B13" s="2">
        <v>1700</v>
      </c>
    </row>
    <row r="14" spans="1:2">
      <c r="A14" s="26" t="s">
        <v>430</v>
      </c>
      <c r="B14" s="2">
        <v>1704.5800000000002</v>
      </c>
    </row>
    <row r="15" spans="1:2">
      <c r="A15" s="26" t="s">
        <v>186</v>
      </c>
      <c r="B15" s="2">
        <v>211573.43</v>
      </c>
    </row>
    <row r="16" spans="1:2">
      <c r="A16" s="26" t="s">
        <v>30</v>
      </c>
      <c r="B16" s="2">
        <v>242</v>
      </c>
    </row>
    <row r="17" spans="1:2">
      <c r="A17" s="26" t="s">
        <v>45</v>
      </c>
      <c r="B17" s="2">
        <v>1908.58</v>
      </c>
    </row>
    <row r="18" spans="1:2">
      <c r="A18" s="26" t="s">
        <v>46</v>
      </c>
      <c r="B18" s="2">
        <v>6745.6600000000008</v>
      </c>
    </row>
    <row r="19" spans="1:2">
      <c r="A19" s="26" t="s">
        <v>102</v>
      </c>
      <c r="B19" s="2">
        <v>8736.4500000000007</v>
      </c>
    </row>
    <row r="20" spans="1:2">
      <c r="A20" s="26" t="s">
        <v>31</v>
      </c>
      <c r="B20" s="2">
        <v>151.35</v>
      </c>
    </row>
    <row r="21" spans="1:2">
      <c r="A21" s="26" t="s">
        <v>182</v>
      </c>
      <c r="B21" s="2">
        <v>14701.5</v>
      </c>
    </row>
    <row r="22" spans="1:2">
      <c r="A22" s="26" t="s">
        <v>798</v>
      </c>
      <c r="B22" s="2">
        <v>82</v>
      </c>
    </row>
    <row r="23" spans="1:2">
      <c r="A23" s="26" t="s">
        <v>95</v>
      </c>
      <c r="B23" s="2">
        <v>10000</v>
      </c>
    </row>
    <row r="24" spans="1:2">
      <c r="A24" s="26" t="s">
        <v>32</v>
      </c>
      <c r="B24" s="2">
        <v>770</v>
      </c>
    </row>
    <row r="25" spans="1:2">
      <c r="A25" s="26" t="s">
        <v>65</v>
      </c>
      <c r="B25" s="2">
        <v>15575.9</v>
      </c>
    </row>
    <row r="26" spans="1:2">
      <c r="A26" s="26" t="s">
        <v>66</v>
      </c>
      <c r="B26" s="2">
        <v>1905.75</v>
      </c>
    </row>
    <row r="27" spans="1:2">
      <c r="A27" s="26" t="s">
        <v>242</v>
      </c>
      <c r="B27" s="2">
        <v>175.74</v>
      </c>
    </row>
    <row r="28" spans="1:2">
      <c r="A28" s="26" t="s">
        <v>167</v>
      </c>
      <c r="B28" s="2">
        <v>907.5</v>
      </c>
    </row>
    <row r="29" spans="1:2">
      <c r="A29" s="26" t="s">
        <v>67</v>
      </c>
      <c r="B29" s="2">
        <v>9106.64</v>
      </c>
    </row>
    <row r="30" spans="1:2">
      <c r="A30" s="26" t="s">
        <v>86</v>
      </c>
      <c r="B30" s="2">
        <v>45811.77</v>
      </c>
    </row>
    <row r="31" spans="1:2">
      <c r="A31" s="26" t="s">
        <v>68</v>
      </c>
      <c r="B31" s="2">
        <v>10087.98</v>
      </c>
    </row>
    <row r="32" spans="1:2">
      <c r="A32" s="26" t="s">
        <v>47</v>
      </c>
      <c r="B32" s="2">
        <v>2639.43</v>
      </c>
    </row>
    <row r="33" spans="1:2">
      <c r="A33" s="26" t="s">
        <v>48</v>
      </c>
      <c r="B33" s="2">
        <v>13051.83</v>
      </c>
    </row>
    <row r="34" spans="1:2">
      <c r="A34" s="26" t="s">
        <v>89</v>
      </c>
      <c r="B34" s="2">
        <v>13915</v>
      </c>
    </row>
    <row r="35" spans="1:2">
      <c r="A35" s="26" t="s">
        <v>178</v>
      </c>
      <c r="B35" s="2">
        <v>327.59000000000003</v>
      </c>
    </row>
    <row r="36" spans="1:2">
      <c r="A36" s="26" t="s">
        <v>33</v>
      </c>
      <c r="B36" s="2">
        <v>52.1</v>
      </c>
    </row>
    <row r="37" spans="1:2">
      <c r="A37" s="26" t="s">
        <v>206</v>
      </c>
      <c r="B37" s="2">
        <v>3381.93</v>
      </c>
    </row>
    <row r="38" spans="1:2">
      <c r="A38" s="26" t="s">
        <v>318</v>
      </c>
      <c r="B38" s="2">
        <v>2237.5</v>
      </c>
    </row>
    <row r="39" spans="1:2">
      <c r="A39" s="26" t="s">
        <v>70</v>
      </c>
      <c r="B39" s="2">
        <v>435.31</v>
      </c>
    </row>
    <row r="40" spans="1:2">
      <c r="A40" s="26" t="s">
        <v>71</v>
      </c>
      <c r="B40" s="2">
        <v>495</v>
      </c>
    </row>
    <row r="41" spans="1:2">
      <c r="A41" s="26" t="s">
        <v>72</v>
      </c>
      <c r="B41" s="2">
        <v>2030.1</v>
      </c>
    </row>
    <row r="42" spans="1:2">
      <c r="A42" s="26" t="s">
        <v>49</v>
      </c>
      <c r="B42" s="2">
        <v>6002.81</v>
      </c>
    </row>
    <row r="43" spans="1:2">
      <c r="A43" s="26" t="s">
        <v>51</v>
      </c>
      <c r="B43" s="2">
        <v>59895</v>
      </c>
    </row>
    <row r="44" spans="1:2">
      <c r="A44" s="26" t="s">
        <v>617</v>
      </c>
      <c r="B44" s="2">
        <v>4000</v>
      </c>
    </row>
    <row r="45" spans="1:2">
      <c r="A45" s="26" t="s">
        <v>34</v>
      </c>
      <c r="B45" s="2">
        <v>136</v>
      </c>
    </row>
    <row r="46" spans="1:2">
      <c r="A46" s="26" t="s">
        <v>96</v>
      </c>
      <c r="B46" s="2">
        <v>12500</v>
      </c>
    </row>
    <row r="47" spans="1:2">
      <c r="A47" s="26" t="s">
        <v>52</v>
      </c>
      <c r="B47" s="2">
        <v>16404</v>
      </c>
    </row>
    <row r="48" spans="1:2">
      <c r="A48" s="26" t="s">
        <v>53</v>
      </c>
      <c r="B48" s="2">
        <v>20000</v>
      </c>
    </row>
    <row r="49" spans="1:2">
      <c r="A49" s="26" t="s">
        <v>74</v>
      </c>
      <c r="B49" s="2">
        <v>10000</v>
      </c>
    </row>
    <row r="50" spans="1:2">
      <c r="A50" s="26" t="s">
        <v>35</v>
      </c>
      <c r="B50" s="2">
        <v>107.47000000000003</v>
      </c>
    </row>
    <row r="51" spans="1:2">
      <c r="A51" s="26" t="s">
        <v>73</v>
      </c>
      <c r="B51" s="2">
        <v>161.35</v>
      </c>
    </row>
    <row r="52" spans="1:2">
      <c r="A52" s="26" t="s">
        <v>90</v>
      </c>
      <c r="B52" s="2">
        <v>11018.16</v>
      </c>
    </row>
    <row r="53" spans="1:2">
      <c r="A53" s="26" t="s">
        <v>91</v>
      </c>
      <c r="B53" s="2">
        <v>1180.96</v>
      </c>
    </row>
    <row r="54" spans="1:2">
      <c r="A54" s="26" t="s">
        <v>761</v>
      </c>
      <c r="B54" s="2">
        <v>202</v>
      </c>
    </row>
    <row r="55" spans="1:2">
      <c r="A55" s="26" t="s">
        <v>391</v>
      </c>
      <c r="B55" s="2">
        <v>2311.54</v>
      </c>
    </row>
    <row r="56" spans="1:2">
      <c r="A56" s="26" t="s">
        <v>75</v>
      </c>
      <c r="B56" s="2">
        <v>1579311.4599999995</v>
      </c>
    </row>
    <row r="57" spans="1:2">
      <c r="A57" s="26" t="s">
        <v>36</v>
      </c>
      <c r="B57" s="2">
        <v>50.38</v>
      </c>
    </row>
    <row r="58" spans="1:2">
      <c r="A58" s="26" t="s">
        <v>192</v>
      </c>
      <c r="B58" s="2">
        <v>8000</v>
      </c>
    </row>
    <row r="59" spans="1:2">
      <c r="A59" s="26" t="s">
        <v>55</v>
      </c>
      <c r="B59" s="2">
        <v>1000</v>
      </c>
    </row>
    <row r="60" spans="1:2">
      <c r="A60" s="26" t="s">
        <v>97</v>
      </c>
      <c r="B60" s="2">
        <v>7562.5</v>
      </c>
    </row>
    <row r="61" spans="1:2">
      <c r="A61" s="26" t="s">
        <v>56</v>
      </c>
      <c r="B61" s="2">
        <v>213.09</v>
      </c>
    </row>
    <row r="62" spans="1:2">
      <c r="A62" s="26" t="s">
        <v>57</v>
      </c>
      <c r="B62" s="2">
        <v>2529.5500000000002</v>
      </c>
    </row>
    <row r="63" spans="1:2">
      <c r="A63" s="26" t="s">
        <v>87</v>
      </c>
      <c r="B63" s="2">
        <v>306933.93</v>
      </c>
    </row>
    <row r="64" spans="1:2">
      <c r="A64" s="26" t="s">
        <v>703</v>
      </c>
      <c r="B64" s="2">
        <v>18513</v>
      </c>
    </row>
    <row r="65" spans="1:2">
      <c r="A65" s="26" t="s">
        <v>816</v>
      </c>
      <c r="B65" s="2">
        <v>393.87</v>
      </c>
    </row>
    <row r="66" spans="1:2">
      <c r="A66" s="26" t="s">
        <v>525</v>
      </c>
      <c r="B66" s="2">
        <v>29</v>
      </c>
    </row>
    <row r="67" spans="1:2">
      <c r="A67" s="26" t="s">
        <v>175</v>
      </c>
      <c r="B67" s="2">
        <v>3958.7099999999996</v>
      </c>
    </row>
    <row r="68" spans="1:2">
      <c r="A68" s="26" t="s">
        <v>76</v>
      </c>
      <c r="B68" s="2">
        <v>68486.64</v>
      </c>
    </row>
    <row r="69" spans="1:2">
      <c r="A69" s="26" t="s">
        <v>37</v>
      </c>
      <c r="B69" s="2">
        <v>107.5</v>
      </c>
    </row>
    <row r="70" spans="1:2">
      <c r="A70" s="26" t="s">
        <v>100</v>
      </c>
      <c r="B70" s="2">
        <v>10000</v>
      </c>
    </row>
    <row r="71" spans="1:2">
      <c r="A71" s="26" t="s">
        <v>253</v>
      </c>
      <c r="B71" s="2">
        <v>744456.3</v>
      </c>
    </row>
    <row r="72" spans="1:2">
      <c r="A72" s="26" t="s">
        <v>77</v>
      </c>
      <c r="B72" s="2">
        <v>7616.68</v>
      </c>
    </row>
    <row r="73" spans="1:2">
      <c r="A73" s="26" t="s">
        <v>78</v>
      </c>
      <c r="B73" s="2">
        <v>1006.73</v>
      </c>
    </row>
    <row r="74" spans="1:2">
      <c r="A74" s="26" t="s">
        <v>93</v>
      </c>
      <c r="B74" s="2">
        <v>157367.66999999998</v>
      </c>
    </row>
    <row r="75" spans="1:2">
      <c r="A75" s="26" t="s">
        <v>764</v>
      </c>
      <c r="B75" s="2">
        <v>426.25</v>
      </c>
    </row>
    <row r="76" spans="1:2">
      <c r="A76" s="26" t="s">
        <v>79</v>
      </c>
      <c r="B76" s="2">
        <v>6075</v>
      </c>
    </row>
    <row r="77" spans="1:2">
      <c r="A77" s="26" t="s">
        <v>58</v>
      </c>
      <c r="B77" s="2">
        <v>150429.27000000002</v>
      </c>
    </row>
    <row r="78" spans="1:2">
      <c r="A78" s="26" t="s">
        <v>80</v>
      </c>
      <c r="B78" s="2">
        <v>9.67</v>
      </c>
    </row>
    <row r="79" spans="1:2">
      <c r="A79" s="26" t="s">
        <v>81</v>
      </c>
      <c r="B79" s="2">
        <v>7260</v>
      </c>
    </row>
    <row r="80" spans="1:2">
      <c r="A80" s="26" t="s">
        <v>101</v>
      </c>
      <c r="B80" s="2">
        <v>10890</v>
      </c>
    </row>
    <row r="81" spans="1:2">
      <c r="A81" s="26" t="s">
        <v>211</v>
      </c>
      <c r="B81" s="2">
        <v>306.64999999999998</v>
      </c>
    </row>
    <row r="82" spans="1:2">
      <c r="A82" s="26" t="s">
        <v>59</v>
      </c>
      <c r="B82" s="2">
        <v>26250</v>
      </c>
    </row>
    <row r="83" spans="1:2">
      <c r="A83" s="26" t="s">
        <v>38</v>
      </c>
      <c r="B83" s="2">
        <v>7.26</v>
      </c>
    </row>
    <row r="84" spans="1:2">
      <c r="A84" s="26" t="s">
        <v>99</v>
      </c>
      <c r="B84" s="2">
        <v>6250</v>
      </c>
    </row>
    <row r="85" spans="1:2">
      <c r="A85" s="26" t="s">
        <v>39</v>
      </c>
      <c r="B85" s="2">
        <v>84.759999999999991</v>
      </c>
    </row>
    <row r="86" spans="1:2">
      <c r="A86" s="26" t="s">
        <v>40</v>
      </c>
      <c r="B86" s="2">
        <v>1000</v>
      </c>
    </row>
    <row r="87" spans="1:2">
      <c r="A87" s="26" t="s">
        <v>688</v>
      </c>
      <c r="B87" s="2">
        <v>7022.14</v>
      </c>
    </row>
    <row r="88" spans="1:2">
      <c r="A88" s="26" t="s">
        <v>825</v>
      </c>
      <c r="B88" s="2">
        <v>393</v>
      </c>
    </row>
    <row r="89" spans="1:2">
      <c r="A89" s="26" t="s">
        <v>413</v>
      </c>
      <c r="B89" s="2">
        <v>598503.65000000014</v>
      </c>
    </row>
    <row r="90" spans="1:2">
      <c r="A90" s="26" t="s">
        <v>827</v>
      </c>
      <c r="B90" s="2">
        <v>1545</v>
      </c>
    </row>
    <row r="91" spans="1:2">
      <c r="A91" s="26" t="s">
        <v>60</v>
      </c>
      <c r="B91" s="2">
        <v>8879.9500000000007</v>
      </c>
    </row>
    <row r="92" spans="1:2">
      <c r="A92" s="26" t="s">
        <v>83</v>
      </c>
      <c r="B92" s="2">
        <v>4280</v>
      </c>
    </row>
    <row r="93" spans="1:2">
      <c r="A93" s="26" t="s">
        <v>84</v>
      </c>
      <c r="B93" s="2">
        <v>6981.33</v>
      </c>
    </row>
    <row r="94" spans="1:2">
      <c r="A94" s="26" t="s">
        <v>41</v>
      </c>
      <c r="B94" s="2">
        <v>48.1</v>
      </c>
    </row>
    <row r="95" spans="1:2">
      <c r="A95" s="26" t="s">
        <v>157</v>
      </c>
      <c r="B95" s="2">
        <v>237.81</v>
      </c>
    </row>
    <row r="96" spans="1:2">
      <c r="A96" s="26" t="s">
        <v>757</v>
      </c>
      <c r="B96" s="2">
        <v>44</v>
      </c>
    </row>
    <row r="97" spans="1:2">
      <c r="A97" s="26" t="s">
        <v>768</v>
      </c>
      <c r="B97" s="2">
        <v>65.87</v>
      </c>
    </row>
    <row r="98" spans="1:2">
      <c r="A98" s="26" t="s">
        <v>225</v>
      </c>
      <c r="B98" s="2">
        <v>240.06</v>
      </c>
    </row>
    <row r="99" spans="1:2">
      <c r="A99" s="26" t="s">
        <v>836</v>
      </c>
      <c r="B99" s="2">
        <v>1850</v>
      </c>
    </row>
    <row r="100" spans="1:2">
      <c r="A100" s="26" t="s">
        <v>98</v>
      </c>
      <c r="B100" s="2">
        <v>15000</v>
      </c>
    </row>
    <row r="101" spans="1:2">
      <c r="A101" s="26" t="s">
        <v>299</v>
      </c>
      <c r="B101" s="2">
        <v>195.71</v>
      </c>
    </row>
    <row r="102" spans="1:2">
      <c r="A102" s="26" t="s">
        <v>802</v>
      </c>
      <c r="B102" s="2">
        <v>168.75</v>
      </c>
    </row>
    <row r="103" spans="1:2">
      <c r="A103" s="26" t="s">
        <v>85</v>
      </c>
      <c r="B103" s="2">
        <v>3609.4900000000002</v>
      </c>
    </row>
    <row r="104" spans="1:2">
      <c r="A104" s="26" t="s">
        <v>61</v>
      </c>
      <c r="B104" s="2">
        <v>27283.8</v>
      </c>
    </row>
    <row r="105" spans="1:2">
      <c r="A105" s="26" t="s">
        <v>677</v>
      </c>
      <c r="B105" s="2">
        <v>139.9</v>
      </c>
    </row>
    <row r="106" spans="1:2">
      <c r="A106" s="26" t="s">
        <v>847</v>
      </c>
      <c r="B106" s="2">
        <v>4391471.549999998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8"/>
  <sheetViews>
    <sheetView topLeftCell="A73" workbookViewId="0">
      <selection activeCell="F263" sqref="F263"/>
    </sheetView>
  </sheetViews>
  <sheetFormatPr baseColWidth="10" defaultRowHeight="14.25"/>
  <cols>
    <col min="1" max="1" width="7.25" bestFit="1" customWidth="1"/>
    <col min="2" max="2" width="56.25" bestFit="1" customWidth="1"/>
    <col min="3" max="3" width="13.75" style="10" bestFit="1" customWidth="1"/>
    <col min="4" max="4" width="13" bestFit="1" customWidth="1"/>
    <col min="5" max="5" width="12.75" bestFit="1" customWidth="1"/>
    <col min="6" max="6" width="15" bestFit="1" customWidth="1"/>
    <col min="7" max="7" width="21.375" customWidth="1"/>
    <col min="8" max="8" width="18.75" customWidth="1"/>
    <col min="9" max="9" width="6.375" bestFit="1" customWidth="1"/>
    <col min="10" max="11" width="10" bestFit="1" customWidth="1"/>
    <col min="12" max="12" width="11.375" style="2" bestFit="1" customWidth="1"/>
    <col min="13" max="13" width="7.375" bestFit="1" customWidth="1"/>
  </cols>
  <sheetData>
    <row r="1" spans="1:13" s="1" customFormat="1" ht="15">
      <c r="A1" s="1" t="s">
        <v>844</v>
      </c>
      <c r="B1" s="1" t="s">
        <v>845</v>
      </c>
      <c r="C1" s="23" t="s">
        <v>142</v>
      </c>
      <c r="D1" s="1" t="s">
        <v>3</v>
      </c>
      <c r="E1" s="1" t="s">
        <v>143</v>
      </c>
      <c r="F1" s="23" t="s">
        <v>144</v>
      </c>
      <c r="G1" s="1" t="s">
        <v>145</v>
      </c>
      <c r="H1" s="1" t="s">
        <v>146</v>
      </c>
      <c r="I1" s="1" t="s">
        <v>13</v>
      </c>
      <c r="J1" s="1" t="s">
        <v>147</v>
      </c>
      <c r="K1" s="1" t="s">
        <v>148</v>
      </c>
      <c r="L1" s="24" t="s">
        <v>149</v>
      </c>
      <c r="M1" s="1" t="s">
        <v>150</v>
      </c>
    </row>
    <row r="2" spans="1:13">
      <c r="A2">
        <v>16003</v>
      </c>
      <c r="B2" t="s">
        <v>151</v>
      </c>
      <c r="C2" s="10">
        <v>45355</v>
      </c>
      <c r="D2" t="s">
        <v>152</v>
      </c>
      <c r="E2" t="s">
        <v>153</v>
      </c>
      <c r="F2">
        <v>45356</v>
      </c>
      <c r="G2" t="s">
        <v>154</v>
      </c>
      <c r="H2" t="s">
        <v>154</v>
      </c>
      <c r="I2" t="s">
        <v>155</v>
      </c>
      <c r="J2">
        <v>180</v>
      </c>
      <c r="K2">
        <v>180</v>
      </c>
      <c r="L2" s="2">
        <v>180</v>
      </c>
      <c r="M2" t="s">
        <v>156</v>
      </c>
    </row>
    <row r="3" spans="1:13">
      <c r="A3">
        <v>16002</v>
      </c>
      <c r="B3" t="s">
        <v>157</v>
      </c>
      <c r="C3" s="10">
        <v>45352</v>
      </c>
      <c r="D3" t="s">
        <v>158</v>
      </c>
      <c r="E3" t="s">
        <v>153</v>
      </c>
      <c r="F3">
        <v>45367</v>
      </c>
      <c r="G3" t="s">
        <v>159</v>
      </c>
      <c r="H3" t="s">
        <v>159</v>
      </c>
      <c r="I3" t="s">
        <v>155</v>
      </c>
      <c r="J3">
        <v>165.33</v>
      </c>
      <c r="K3">
        <v>147.5</v>
      </c>
      <c r="L3" s="2">
        <v>165.33</v>
      </c>
      <c r="M3" t="s">
        <v>156</v>
      </c>
    </row>
    <row r="4" spans="1:13">
      <c r="A4">
        <v>16005</v>
      </c>
      <c r="B4" t="s">
        <v>58</v>
      </c>
      <c r="C4" s="10">
        <v>45351</v>
      </c>
      <c r="D4" t="s">
        <v>160</v>
      </c>
      <c r="E4" t="s">
        <v>153</v>
      </c>
      <c r="F4">
        <v>45372</v>
      </c>
      <c r="G4">
        <v>342400613</v>
      </c>
      <c r="H4">
        <v>342400613</v>
      </c>
      <c r="I4" t="s">
        <v>155</v>
      </c>
      <c r="J4">
        <v>5316.74</v>
      </c>
      <c r="K4">
        <v>4394</v>
      </c>
      <c r="L4" s="2">
        <v>5316.74</v>
      </c>
      <c r="M4" t="s">
        <v>156</v>
      </c>
    </row>
    <row r="5" spans="1:13">
      <c r="A5">
        <v>16007</v>
      </c>
      <c r="B5" t="s">
        <v>58</v>
      </c>
      <c r="C5" s="10">
        <v>45350</v>
      </c>
      <c r="D5" t="s">
        <v>161</v>
      </c>
      <c r="E5" t="s">
        <v>153</v>
      </c>
      <c r="F5">
        <v>45371</v>
      </c>
      <c r="G5">
        <v>342400378</v>
      </c>
      <c r="H5">
        <v>342400378</v>
      </c>
      <c r="I5" t="s">
        <v>155</v>
      </c>
      <c r="J5">
        <v>17799.71</v>
      </c>
      <c r="K5">
        <v>14710.5</v>
      </c>
      <c r="L5" s="2">
        <v>17799.71</v>
      </c>
      <c r="M5" t="s">
        <v>156</v>
      </c>
    </row>
    <row r="6" spans="1:13">
      <c r="A6">
        <v>16000</v>
      </c>
      <c r="B6" t="s">
        <v>51</v>
      </c>
      <c r="C6" s="10">
        <v>45351</v>
      </c>
      <c r="D6" t="s">
        <v>162</v>
      </c>
      <c r="E6" t="s">
        <v>153</v>
      </c>
      <c r="F6">
        <v>45381</v>
      </c>
      <c r="G6" t="s">
        <v>163</v>
      </c>
      <c r="H6" t="s">
        <v>163</v>
      </c>
      <c r="I6" t="s">
        <v>155</v>
      </c>
      <c r="J6">
        <v>726</v>
      </c>
      <c r="K6">
        <v>600</v>
      </c>
      <c r="L6" s="2">
        <v>726</v>
      </c>
      <c r="M6" t="s">
        <v>156</v>
      </c>
    </row>
    <row r="7" spans="1:13">
      <c r="A7">
        <v>16001</v>
      </c>
      <c r="B7" t="s">
        <v>51</v>
      </c>
      <c r="C7" s="10">
        <v>45351</v>
      </c>
      <c r="D7" t="s">
        <v>164</v>
      </c>
      <c r="E7" t="s">
        <v>153</v>
      </c>
      <c r="F7">
        <v>45381</v>
      </c>
      <c r="G7" t="s">
        <v>165</v>
      </c>
      <c r="H7" t="s">
        <v>165</v>
      </c>
      <c r="I7" t="s">
        <v>155</v>
      </c>
      <c r="J7">
        <v>1452</v>
      </c>
      <c r="K7">
        <v>1200</v>
      </c>
      <c r="L7" s="2">
        <v>1452</v>
      </c>
      <c r="M7" t="s">
        <v>156</v>
      </c>
    </row>
    <row r="8" spans="1:13">
      <c r="A8">
        <v>15999</v>
      </c>
      <c r="B8" t="s">
        <v>67</v>
      </c>
      <c r="C8" s="10">
        <v>45351</v>
      </c>
      <c r="D8" t="s">
        <v>166</v>
      </c>
      <c r="E8" t="s">
        <v>153</v>
      </c>
      <c r="F8">
        <v>45382</v>
      </c>
      <c r="G8">
        <v>202400773</v>
      </c>
      <c r="H8">
        <v>202400773</v>
      </c>
      <c r="I8" t="s">
        <v>155</v>
      </c>
      <c r="J8">
        <v>334.52</v>
      </c>
      <c r="K8">
        <v>276.45999999999998</v>
      </c>
      <c r="L8" s="2">
        <v>334.52</v>
      </c>
      <c r="M8" t="s">
        <v>156</v>
      </c>
    </row>
    <row r="9" spans="1:13">
      <c r="A9">
        <v>15990</v>
      </c>
      <c r="B9" t="s">
        <v>167</v>
      </c>
      <c r="C9" s="10">
        <v>45343</v>
      </c>
      <c r="D9" t="s">
        <v>168</v>
      </c>
      <c r="E9" t="s">
        <v>153</v>
      </c>
      <c r="F9">
        <v>45350</v>
      </c>
      <c r="G9" t="s">
        <v>169</v>
      </c>
      <c r="H9" t="s">
        <v>169</v>
      </c>
      <c r="I9" t="s">
        <v>155</v>
      </c>
      <c r="J9">
        <v>907.5</v>
      </c>
      <c r="K9">
        <v>750</v>
      </c>
      <c r="L9" s="2">
        <v>907.5</v>
      </c>
      <c r="M9" t="s">
        <v>156</v>
      </c>
    </row>
    <row r="10" spans="1:13">
      <c r="A10">
        <v>16006</v>
      </c>
      <c r="B10" t="s">
        <v>58</v>
      </c>
      <c r="C10" s="10">
        <v>45351</v>
      </c>
      <c r="D10" t="s">
        <v>170</v>
      </c>
      <c r="E10" t="s">
        <v>153</v>
      </c>
      <c r="F10">
        <v>45372</v>
      </c>
      <c r="G10">
        <v>342400513</v>
      </c>
      <c r="H10">
        <v>342400513</v>
      </c>
      <c r="I10" t="s">
        <v>155</v>
      </c>
      <c r="J10">
        <v>12608.81</v>
      </c>
      <c r="K10">
        <v>10420.5</v>
      </c>
      <c r="L10" s="2">
        <v>12608.81</v>
      </c>
      <c r="M10" t="s">
        <v>156</v>
      </c>
    </row>
    <row r="11" spans="1:13">
      <c r="A11">
        <v>16008</v>
      </c>
      <c r="B11" t="s">
        <v>58</v>
      </c>
      <c r="C11" s="10">
        <v>45350</v>
      </c>
      <c r="D11" t="s">
        <v>171</v>
      </c>
      <c r="E11" t="s">
        <v>153</v>
      </c>
      <c r="F11">
        <v>45371</v>
      </c>
      <c r="G11">
        <v>342400380</v>
      </c>
      <c r="H11">
        <v>342400380</v>
      </c>
      <c r="I11" t="s">
        <v>155</v>
      </c>
      <c r="J11">
        <v>1943.26</v>
      </c>
      <c r="K11">
        <v>1606</v>
      </c>
      <c r="L11" s="2">
        <v>1943.26</v>
      </c>
      <c r="M11" t="s">
        <v>156</v>
      </c>
    </row>
    <row r="12" spans="1:13">
      <c r="A12">
        <v>16004</v>
      </c>
      <c r="B12" t="s">
        <v>38</v>
      </c>
      <c r="C12" s="10">
        <v>45351</v>
      </c>
      <c r="D12" t="s">
        <v>172</v>
      </c>
      <c r="E12" t="s">
        <v>153</v>
      </c>
      <c r="F12">
        <v>45382</v>
      </c>
      <c r="G12">
        <v>1684467</v>
      </c>
      <c r="H12">
        <v>1684467</v>
      </c>
      <c r="I12" t="s">
        <v>155</v>
      </c>
      <c r="J12">
        <v>7.26</v>
      </c>
      <c r="K12">
        <v>6</v>
      </c>
      <c r="L12" s="2">
        <v>7.26</v>
      </c>
      <c r="M12" t="s">
        <v>156</v>
      </c>
    </row>
    <row r="13" spans="1:13">
      <c r="A13">
        <v>16009</v>
      </c>
      <c r="B13" t="s">
        <v>78</v>
      </c>
      <c r="C13" s="10">
        <v>45351</v>
      </c>
      <c r="D13" t="s">
        <v>173</v>
      </c>
      <c r="E13" t="s">
        <v>153</v>
      </c>
      <c r="F13">
        <v>45381</v>
      </c>
      <c r="G13">
        <v>6661185541</v>
      </c>
      <c r="H13">
        <v>6661185541</v>
      </c>
      <c r="I13" t="s">
        <v>155</v>
      </c>
      <c r="J13">
        <v>1006.73</v>
      </c>
      <c r="K13">
        <v>832.01</v>
      </c>
      <c r="L13" s="2">
        <v>1006.73</v>
      </c>
      <c r="M13" t="s">
        <v>156</v>
      </c>
    </row>
    <row r="14" spans="1:13">
      <c r="A14">
        <v>15993</v>
      </c>
      <c r="B14" t="s">
        <v>35</v>
      </c>
      <c r="C14" s="10">
        <v>45351</v>
      </c>
      <c r="D14" t="s">
        <v>174</v>
      </c>
      <c r="E14" t="s">
        <v>153</v>
      </c>
      <c r="F14">
        <v>45380</v>
      </c>
      <c r="G14">
        <v>4922341277</v>
      </c>
      <c r="H14">
        <v>4922341277</v>
      </c>
      <c r="I14" t="s">
        <v>155</v>
      </c>
      <c r="J14">
        <v>12.27</v>
      </c>
      <c r="K14">
        <v>12.27</v>
      </c>
      <c r="L14" s="2">
        <v>12.27</v>
      </c>
      <c r="M14" t="s">
        <v>156</v>
      </c>
    </row>
    <row r="15" spans="1:13">
      <c r="A15">
        <v>15997</v>
      </c>
      <c r="B15" t="s">
        <v>175</v>
      </c>
      <c r="C15" s="10">
        <v>45351</v>
      </c>
      <c r="D15" t="s">
        <v>176</v>
      </c>
      <c r="E15" t="s">
        <v>153</v>
      </c>
      <c r="F15">
        <v>45361</v>
      </c>
      <c r="G15" t="s">
        <v>177</v>
      </c>
      <c r="H15" t="s">
        <v>177</v>
      </c>
      <c r="I15" t="s">
        <v>155</v>
      </c>
      <c r="J15">
        <v>568.53</v>
      </c>
      <c r="K15">
        <v>568.53</v>
      </c>
      <c r="L15" s="2">
        <v>568.53</v>
      </c>
      <c r="M15" t="s">
        <v>156</v>
      </c>
    </row>
    <row r="16" spans="1:13">
      <c r="A16">
        <v>15992</v>
      </c>
      <c r="B16" t="s">
        <v>178</v>
      </c>
      <c r="C16" s="10">
        <v>45323</v>
      </c>
      <c r="D16" t="s">
        <v>179</v>
      </c>
      <c r="E16" t="s">
        <v>153</v>
      </c>
      <c r="F16">
        <v>45310</v>
      </c>
      <c r="G16" t="s">
        <v>180</v>
      </c>
      <c r="H16" t="s">
        <v>181</v>
      </c>
      <c r="I16" t="s">
        <v>155</v>
      </c>
      <c r="J16">
        <v>153</v>
      </c>
      <c r="K16">
        <v>153</v>
      </c>
      <c r="L16" s="2">
        <v>153</v>
      </c>
      <c r="M16" t="s">
        <v>156</v>
      </c>
    </row>
    <row r="17" spans="1:13">
      <c r="A17">
        <v>15995</v>
      </c>
      <c r="B17" t="s">
        <v>182</v>
      </c>
      <c r="C17" s="10">
        <v>45351</v>
      </c>
      <c r="D17" t="s">
        <v>183</v>
      </c>
      <c r="E17" t="s">
        <v>153</v>
      </c>
      <c r="F17">
        <v>45366</v>
      </c>
      <c r="G17" t="s">
        <v>184</v>
      </c>
      <c r="H17" t="s">
        <v>184</v>
      </c>
      <c r="I17" t="s">
        <v>155</v>
      </c>
      <c r="J17">
        <v>14701.5</v>
      </c>
      <c r="K17">
        <v>12150</v>
      </c>
      <c r="L17" s="2">
        <v>14701.5</v>
      </c>
      <c r="M17" t="s">
        <v>156</v>
      </c>
    </row>
    <row r="18" spans="1:13">
      <c r="A18">
        <v>15988</v>
      </c>
      <c r="B18" t="s">
        <v>83</v>
      </c>
      <c r="C18" s="10">
        <v>45352</v>
      </c>
      <c r="D18" t="s">
        <v>185</v>
      </c>
      <c r="E18" t="s">
        <v>153</v>
      </c>
      <c r="F18">
        <v>45383</v>
      </c>
      <c r="G18">
        <v>201112219</v>
      </c>
      <c r="H18">
        <v>201112219</v>
      </c>
      <c r="I18" t="s">
        <v>155</v>
      </c>
      <c r="J18">
        <v>535</v>
      </c>
      <c r="K18">
        <v>535</v>
      </c>
      <c r="L18" s="2">
        <v>535</v>
      </c>
      <c r="M18" t="s">
        <v>156</v>
      </c>
    </row>
    <row r="19" spans="1:13">
      <c r="A19">
        <v>15983</v>
      </c>
      <c r="B19" t="s">
        <v>186</v>
      </c>
      <c r="C19" s="10">
        <v>45351</v>
      </c>
      <c r="D19" t="s">
        <v>187</v>
      </c>
      <c r="E19" t="s">
        <v>153</v>
      </c>
      <c r="F19">
        <v>45381</v>
      </c>
      <c r="G19">
        <v>2410070040</v>
      </c>
      <c r="H19">
        <v>2410070040</v>
      </c>
      <c r="I19" t="s">
        <v>155</v>
      </c>
      <c r="J19">
        <v>81825.73</v>
      </c>
      <c r="K19">
        <v>67624.570000000007</v>
      </c>
      <c r="L19" s="2">
        <v>81825.73</v>
      </c>
      <c r="M19" t="s">
        <v>156</v>
      </c>
    </row>
    <row r="20" spans="1:13">
      <c r="A20">
        <v>15980</v>
      </c>
      <c r="B20" t="s">
        <v>61</v>
      </c>
      <c r="C20" s="10">
        <v>45350</v>
      </c>
      <c r="D20" t="s">
        <v>188</v>
      </c>
      <c r="E20" t="s">
        <v>153</v>
      </c>
      <c r="F20">
        <v>45380</v>
      </c>
      <c r="G20">
        <v>3000005174</v>
      </c>
      <c r="H20">
        <v>3000005174</v>
      </c>
      <c r="I20" t="s">
        <v>155</v>
      </c>
      <c r="J20">
        <v>9283.58</v>
      </c>
      <c r="K20">
        <v>7672.38</v>
      </c>
      <c r="L20" s="2">
        <v>9283.58</v>
      </c>
      <c r="M20" t="s">
        <v>156</v>
      </c>
    </row>
    <row r="21" spans="1:13">
      <c r="A21">
        <v>15987</v>
      </c>
      <c r="B21" t="s">
        <v>151</v>
      </c>
      <c r="C21" s="10">
        <v>45352</v>
      </c>
      <c r="D21" t="s">
        <v>189</v>
      </c>
      <c r="E21" t="s">
        <v>153</v>
      </c>
      <c r="F21">
        <v>45380</v>
      </c>
      <c r="G21" t="s">
        <v>190</v>
      </c>
      <c r="H21" t="s">
        <v>191</v>
      </c>
      <c r="I21" t="s">
        <v>155</v>
      </c>
      <c r="J21">
        <v>5500</v>
      </c>
      <c r="K21">
        <v>5500</v>
      </c>
      <c r="L21" s="2">
        <v>5500</v>
      </c>
      <c r="M21" t="s">
        <v>156</v>
      </c>
    </row>
    <row r="22" spans="1:13">
      <c r="A22">
        <v>15986</v>
      </c>
      <c r="B22" t="s">
        <v>192</v>
      </c>
      <c r="C22" s="10">
        <v>45351</v>
      </c>
      <c r="D22" t="s">
        <v>193</v>
      </c>
      <c r="E22" t="s">
        <v>153</v>
      </c>
      <c r="F22">
        <v>45381</v>
      </c>
      <c r="G22" t="s">
        <v>194</v>
      </c>
      <c r="H22" t="s">
        <v>194</v>
      </c>
      <c r="I22" t="s">
        <v>195</v>
      </c>
      <c r="J22">
        <v>4000</v>
      </c>
      <c r="K22">
        <v>4000</v>
      </c>
      <c r="L22" s="2">
        <v>4000</v>
      </c>
      <c r="M22" t="s">
        <v>156</v>
      </c>
    </row>
    <row r="23" spans="1:13">
      <c r="A23">
        <v>15976</v>
      </c>
      <c r="B23" t="s">
        <v>45</v>
      </c>
      <c r="C23" s="10">
        <v>45350</v>
      </c>
      <c r="D23" t="s">
        <v>196</v>
      </c>
      <c r="E23" t="s">
        <v>153</v>
      </c>
      <c r="F23">
        <v>45380</v>
      </c>
      <c r="G23">
        <v>20240146</v>
      </c>
      <c r="H23">
        <v>20240146</v>
      </c>
      <c r="I23" t="s">
        <v>155</v>
      </c>
      <c r="J23">
        <v>954.29</v>
      </c>
      <c r="K23">
        <v>909.49</v>
      </c>
      <c r="L23" s="2">
        <v>954.29</v>
      </c>
      <c r="M23" t="s">
        <v>156</v>
      </c>
    </row>
    <row r="24" spans="1:13">
      <c r="A24">
        <v>15974</v>
      </c>
      <c r="B24" t="s">
        <v>46</v>
      </c>
      <c r="C24" s="10">
        <v>45323</v>
      </c>
      <c r="D24" t="s">
        <v>197</v>
      </c>
      <c r="E24" t="s">
        <v>153</v>
      </c>
      <c r="F24">
        <v>45350</v>
      </c>
      <c r="G24" t="s">
        <v>198</v>
      </c>
      <c r="H24" t="s">
        <v>198</v>
      </c>
      <c r="I24" t="s">
        <v>155</v>
      </c>
      <c r="J24">
        <v>1563.71</v>
      </c>
      <c r="K24">
        <v>1301</v>
      </c>
      <c r="L24" s="2">
        <v>1563.71</v>
      </c>
      <c r="M24" t="s">
        <v>156</v>
      </c>
    </row>
    <row r="25" spans="1:13">
      <c r="A25">
        <v>15969</v>
      </c>
      <c r="B25" t="s">
        <v>199</v>
      </c>
      <c r="C25" s="10">
        <v>45344</v>
      </c>
      <c r="D25" t="s">
        <v>200</v>
      </c>
      <c r="E25" t="s">
        <v>153</v>
      </c>
      <c r="F25">
        <v>45354</v>
      </c>
      <c r="G25">
        <v>2537773</v>
      </c>
      <c r="H25">
        <v>2537773</v>
      </c>
      <c r="I25" t="s">
        <v>155</v>
      </c>
      <c r="J25">
        <v>1468.14</v>
      </c>
      <c r="K25">
        <v>1468.14</v>
      </c>
      <c r="L25" s="2">
        <v>1468.14</v>
      </c>
      <c r="M25" t="s">
        <v>156</v>
      </c>
    </row>
    <row r="26" spans="1:13">
      <c r="A26">
        <v>15967</v>
      </c>
      <c r="B26" t="s">
        <v>46</v>
      </c>
      <c r="C26" s="10">
        <v>45324</v>
      </c>
      <c r="D26" t="s">
        <v>201</v>
      </c>
      <c r="E26" t="s">
        <v>153</v>
      </c>
      <c r="F26">
        <v>45348</v>
      </c>
      <c r="G26">
        <v>2240540</v>
      </c>
      <c r="H26">
        <v>2240540</v>
      </c>
      <c r="I26" t="s">
        <v>155</v>
      </c>
      <c r="J26">
        <v>2639.4</v>
      </c>
      <c r="K26">
        <v>2190</v>
      </c>
      <c r="L26" s="2">
        <v>2639.4</v>
      </c>
      <c r="M26" t="s">
        <v>156</v>
      </c>
    </row>
    <row r="27" spans="1:13">
      <c r="A27">
        <v>15964</v>
      </c>
      <c r="B27" t="s">
        <v>75</v>
      </c>
      <c r="C27" s="10">
        <v>45345</v>
      </c>
      <c r="D27" t="s">
        <v>202</v>
      </c>
      <c r="E27" t="s">
        <v>153</v>
      </c>
      <c r="F27">
        <v>45375</v>
      </c>
      <c r="G27">
        <v>1101329310</v>
      </c>
      <c r="H27">
        <v>1101329310</v>
      </c>
      <c r="I27" t="s">
        <v>155</v>
      </c>
      <c r="J27">
        <v>18842.400000000001</v>
      </c>
      <c r="K27">
        <v>18842.400000000001</v>
      </c>
      <c r="L27" s="2">
        <v>18842.400000000001</v>
      </c>
      <c r="M27" t="s">
        <v>156</v>
      </c>
    </row>
    <row r="28" spans="1:13">
      <c r="A28">
        <v>15966</v>
      </c>
      <c r="B28" t="s">
        <v>46</v>
      </c>
      <c r="C28" s="10">
        <v>45328</v>
      </c>
      <c r="D28" t="s">
        <v>203</v>
      </c>
      <c r="E28" t="s">
        <v>153</v>
      </c>
      <c r="F28">
        <v>45348</v>
      </c>
      <c r="G28">
        <v>2240577</v>
      </c>
      <c r="H28">
        <v>2240577</v>
      </c>
      <c r="I28" t="s">
        <v>155</v>
      </c>
      <c r="J28">
        <v>2542.5500000000002</v>
      </c>
      <c r="K28">
        <v>2109.96</v>
      </c>
      <c r="L28" s="2">
        <v>2542.5500000000002</v>
      </c>
      <c r="M28" t="s">
        <v>156</v>
      </c>
    </row>
    <row r="29" spans="1:13">
      <c r="A29">
        <v>15963</v>
      </c>
      <c r="B29" t="s">
        <v>90</v>
      </c>
      <c r="C29" s="10">
        <v>45345</v>
      </c>
      <c r="D29" t="s">
        <v>204</v>
      </c>
      <c r="E29" t="s">
        <v>153</v>
      </c>
      <c r="F29">
        <v>45348</v>
      </c>
      <c r="G29" t="s">
        <v>205</v>
      </c>
      <c r="H29" t="s">
        <v>205</v>
      </c>
      <c r="I29" t="s">
        <v>155</v>
      </c>
      <c r="J29">
        <v>35.33</v>
      </c>
      <c r="K29">
        <v>30.42</v>
      </c>
      <c r="L29" s="2">
        <v>35.33</v>
      </c>
      <c r="M29" t="s">
        <v>156</v>
      </c>
    </row>
    <row r="30" spans="1:13">
      <c r="A30">
        <v>15958</v>
      </c>
      <c r="B30" t="s">
        <v>206</v>
      </c>
      <c r="C30" s="10">
        <v>45352</v>
      </c>
      <c r="D30" t="s">
        <v>207</v>
      </c>
      <c r="E30" t="s">
        <v>153</v>
      </c>
      <c r="F30">
        <v>45383</v>
      </c>
      <c r="G30">
        <v>2023</v>
      </c>
      <c r="H30" t="s">
        <v>208</v>
      </c>
      <c r="I30" t="s">
        <v>155</v>
      </c>
      <c r="J30">
        <v>3381.93</v>
      </c>
      <c r="K30">
        <v>2840.48</v>
      </c>
      <c r="L30" s="2">
        <v>3381.93</v>
      </c>
      <c r="M30" t="s">
        <v>156</v>
      </c>
    </row>
    <row r="31" spans="1:13">
      <c r="A31">
        <v>15962</v>
      </c>
      <c r="B31" t="s">
        <v>90</v>
      </c>
      <c r="C31" s="10">
        <v>45345</v>
      </c>
      <c r="D31" t="s">
        <v>209</v>
      </c>
      <c r="E31" t="s">
        <v>153</v>
      </c>
      <c r="F31">
        <v>45348</v>
      </c>
      <c r="G31" t="s">
        <v>210</v>
      </c>
      <c r="H31" t="s">
        <v>210</v>
      </c>
      <c r="I31" t="s">
        <v>155</v>
      </c>
      <c r="J31">
        <v>10968.7</v>
      </c>
      <c r="K31">
        <v>10947.94</v>
      </c>
      <c r="L31" s="2">
        <v>10968.7</v>
      </c>
      <c r="M31" t="s">
        <v>156</v>
      </c>
    </row>
    <row r="32" spans="1:13">
      <c r="A32">
        <v>15961</v>
      </c>
      <c r="B32" t="s">
        <v>211</v>
      </c>
      <c r="C32" s="10">
        <v>45348</v>
      </c>
      <c r="D32" t="s">
        <v>212</v>
      </c>
      <c r="E32" t="s">
        <v>153</v>
      </c>
      <c r="F32">
        <v>45348</v>
      </c>
      <c r="G32">
        <v>35651818823</v>
      </c>
      <c r="H32">
        <v>35651818823</v>
      </c>
      <c r="I32" t="s">
        <v>155</v>
      </c>
      <c r="J32">
        <v>306.64999999999998</v>
      </c>
      <c r="K32">
        <v>304.8</v>
      </c>
      <c r="L32" s="2">
        <v>306.64999999999998</v>
      </c>
      <c r="M32" t="s">
        <v>156</v>
      </c>
    </row>
    <row r="33" spans="1:13">
      <c r="A33">
        <v>15957</v>
      </c>
      <c r="B33" t="s">
        <v>213</v>
      </c>
      <c r="C33" s="10">
        <v>45342</v>
      </c>
      <c r="D33" t="s">
        <v>214</v>
      </c>
      <c r="E33" t="s">
        <v>153</v>
      </c>
      <c r="F33">
        <v>45356</v>
      </c>
      <c r="G33" t="s">
        <v>215</v>
      </c>
      <c r="H33" t="s">
        <v>215</v>
      </c>
      <c r="I33" t="s">
        <v>155</v>
      </c>
      <c r="J33">
        <v>260</v>
      </c>
      <c r="K33">
        <v>260</v>
      </c>
      <c r="L33" s="2">
        <v>260</v>
      </c>
      <c r="M33" t="s">
        <v>156</v>
      </c>
    </row>
    <row r="34" spans="1:13">
      <c r="A34">
        <v>15954</v>
      </c>
      <c r="B34" t="s">
        <v>47</v>
      </c>
      <c r="C34" s="10">
        <v>45323</v>
      </c>
      <c r="D34" t="s">
        <v>216</v>
      </c>
      <c r="E34" t="s">
        <v>153</v>
      </c>
      <c r="F34">
        <v>45361</v>
      </c>
      <c r="G34" t="s">
        <v>217</v>
      </c>
      <c r="H34">
        <v>240196</v>
      </c>
      <c r="I34" t="s">
        <v>155</v>
      </c>
      <c r="J34">
        <v>2639.43</v>
      </c>
      <c r="K34">
        <v>2181.35</v>
      </c>
      <c r="L34" s="2">
        <v>2639.43</v>
      </c>
      <c r="M34" t="s">
        <v>156</v>
      </c>
    </row>
    <row r="35" spans="1:13">
      <c r="A35">
        <v>15950</v>
      </c>
      <c r="B35" t="s">
        <v>68</v>
      </c>
      <c r="C35" s="10">
        <v>45342</v>
      </c>
      <c r="D35" t="s">
        <v>218</v>
      </c>
      <c r="E35" t="s">
        <v>153</v>
      </c>
      <c r="F35">
        <v>45349</v>
      </c>
      <c r="G35" t="s">
        <v>219</v>
      </c>
      <c r="H35" t="s">
        <v>219</v>
      </c>
      <c r="I35" t="s">
        <v>155</v>
      </c>
      <c r="J35">
        <v>175.8</v>
      </c>
      <c r="K35">
        <v>145.29</v>
      </c>
      <c r="L35" s="2">
        <v>175.8</v>
      </c>
      <c r="M35" t="s">
        <v>156</v>
      </c>
    </row>
    <row r="36" spans="1:13">
      <c r="A36">
        <v>15953</v>
      </c>
      <c r="B36" t="s">
        <v>102</v>
      </c>
      <c r="C36" s="10">
        <v>45323</v>
      </c>
      <c r="D36" t="s">
        <v>220</v>
      </c>
      <c r="E36" t="s">
        <v>153</v>
      </c>
      <c r="F36">
        <v>45351</v>
      </c>
      <c r="G36" t="s">
        <v>221</v>
      </c>
      <c r="H36" t="s">
        <v>222</v>
      </c>
      <c r="I36" t="s">
        <v>223</v>
      </c>
      <c r="J36">
        <v>8736.4500000000007</v>
      </c>
      <c r="K36">
        <v>8736.4500000000007</v>
      </c>
      <c r="L36" s="2">
        <v>8736.4500000000007</v>
      </c>
      <c r="M36" t="s">
        <v>156</v>
      </c>
    </row>
    <row r="37" spans="1:13">
      <c r="A37">
        <v>15951</v>
      </c>
      <c r="B37" t="s">
        <v>186</v>
      </c>
      <c r="C37" s="10">
        <v>45335</v>
      </c>
      <c r="D37" t="s">
        <v>224</v>
      </c>
      <c r="E37" t="s">
        <v>153</v>
      </c>
      <c r="F37">
        <v>45365</v>
      </c>
      <c r="G37">
        <v>2410070033</v>
      </c>
      <c r="H37">
        <v>2410070033</v>
      </c>
      <c r="I37" t="s">
        <v>155</v>
      </c>
      <c r="J37">
        <v>12432.75</v>
      </c>
      <c r="K37">
        <v>10275</v>
      </c>
      <c r="L37" s="2">
        <v>12432.75</v>
      </c>
      <c r="M37" t="s">
        <v>156</v>
      </c>
    </row>
    <row r="38" spans="1:13">
      <c r="A38">
        <v>15943</v>
      </c>
      <c r="B38" t="s">
        <v>225</v>
      </c>
      <c r="C38" s="10">
        <v>45337</v>
      </c>
      <c r="D38" t="s">
        <v>226</v>
      </c>
      <c r="E38" t="s">
        <v>153</v>
      </c>
      <c r="F38">
        <v>45347</v>
      </c>
      <c r="G38" t="s">
        <v>227</v>
      </c>
      <c r="H38" t="s">
        <v>227</v>
      </c>
      <c r="I38" t="s">
        <v>155</v>
      </c>
      <c r="J38">
        <v>98.17</v>
      </c>
      <c r="K38">
        <v>98.17</v>
      </c>
      <c r="L38" s="2">
        <v>98.17</v>
      </c>
      <c r="M38" t="s">
        <v>156</v>
      </c>
    </row>
    <row r="39" spans="1:13">
      <c r="A39">
        <v>15947</v>
      </c>
      <c r="B39" t="s">
        <v>100</v>
      </c>
      <c r="C39" s="10">
        <v>45338</v>
      </c>
      <c r="D39" t="s">
        <v>228</v>
      </c>
      <c r="E39" t="s">
        <v>153</v>
      </c>
      <c r="F39">
        <v>45367</v>
      </c>
      <c r="G39" t="s">
        <v>229</v>
      </c>
      <c r="H39" t="s">
        <v>229</v>
      </c>
      <c r="I39" t="s">
        <v>155</v>
      </c>
      <c r="J39">
        <v>5000</v>
      </c>
      <c r="K39">
        <v>5000</v>
      </c>
      <c r="L39" s="2">
        <v>5000</v>
      </c>
      <c r="M39" t="s">
        <v>156</v>
      </c>
    </row>
    <row r="40" spans="1:13">
      <c r="A40">
        <v>15946</v>
      </c>
      <c r="B40" t="s">
        <v>89</v>
      </c>
      <c r="C40" s="10">
        <v>45338</v>
      </c>
      <c r="D40" t="s">
        <v>230</v>
      </c>
      <c r="E40" t="s">
        <v>153</v>
      </c>
      <c r="F40">
        <v>45352</v>
      </c>
      <c r="G40" t="s">
        <v>231</v>
      </c>
      <c r="H40" t="s">
        <v>231</v>
      </c>
      <c r="I40" t="s">
        <v>155</v>
      </c>
      <c r="J40">
        <v>13915</v>
      </c>
      <c r="K40">
        <v>11500</v>
      </c>
      <c r="L40" s="2">
        <v>13915</v>
      </c>
      <c r="M40" t="s">
        <v>156</v>
      </c>
    </row>
    <row r="41" spans="1:13">
      <c r="A41">
        <v>15945</v>
      </c>
      <c r="B41" t="s">
        <v>49</v>
      </c>
      <c r="C41" s="10">
        <v>45329</v>
      </c>
      <c r="D41" t="s">
        <v>232</v>
      </c>
      <c r="E41" t="s">
        <v>153</v>
      </c>
      <c r="F41">
        <v>45344</v>
      </c>
      <c r="G41" t="s">
        <v>233</v>
      </c>
      <c r="H41" t="s">
        <v>233</v>
      </c>
      <c r="I41" t="s">
        <v>155</v>
      </c>
      <c r="J41">
        <v>6002.81</v>
      </c>
      <c r="K41">
        <v>4961</v>
      </c>
      <c r="L41" s="2">
        <v>6002.81</v>
      </c>
      <c r="M41" t="s">
        <v>156</v>
      </c>
    </row>
    <row r="42" spans="1:13">
      <c r="A42">
        <v>15949</v>
      </c>
      <c r="B42" t="s">
        <v>100</v>
      </c>
      <c r="C42" s="10">
        <v>45338</v>
      </c>
      <c r="D42" t="s">
        <v>234</v>
      </c>
      <c r="E42" t="s">
        <v>153</v>
      </c>
      <c r="F42">
        <v>45367</v>
      </c>
      <c r="G42" t="s">
        <v>235</v>
      </c>
      <c r="H42" t="s">
        <v>235</v>
      </c>
      <c r="I42" t="s">
        <v>155</v>
      </c>
      <c r="J42">
        <v>5000</v>
      </c>
      <c r="K42">
        <v>5000</v>
      </c>
      <c r="L42" s="2">
        <v>5000</v>
      </c>
      <c r="M42" t="s">
        <v>156</v>
      </c>
    </row>
    <row r="43" spans="1:13">
      <c r="A43">
        <v>15944</v>
      </c>
      <c r="B43" t="s">
        <v>225</v>
      </c>
      <c r="C43" s="10">
        <v>45337</v>
      </c>
      <c r="D43" t="s">
        <v>236</v>
      </c>
      <c r="E43" t="s">
        <v>153</v>
      </c>
      <c r="F43">
        <v>45347</v>
      </c>
      <c r="G43" t="s">
        <v>237</v>
      </c>
      <c r="H43" t="s">
        <v>237</v>
      </c>
      <c r="I43" t="s">
        <v>155</v>
      </c>
      <c r="J43">
        <v>141.88999999999999</v>
      </c>
      <c r="K43">
        <v>117.27</v>
      </c>
      <c r="L43" s="2">
        <v>141.88999999999999</v>
      </c>
      <c r="M43" t="s">
        <v>156</v>
      </c>
    </row>
    <row r="44" spans="1:13">
      <c r="A44">
        <v>15941</v>
      </c>
      <c r="B44" t="s">
        <v>91</v>
      </c>
      <c r="C44" s="10">
        <v>45336</v>
      </c>
      <c r="D44" t="s">
        <v>238</v>
      </c>
      <c r="E44" t="s">
        <v>153</v>
      </c>
      <c r="F44">
        <v>45351</v>
      </c>
      <c r="G44" t="s">
        <v>239</v>
      </c>
      <c r="H44" t="s">
        <v>239</v>
      </c>
      <c r="I44" t="s">
        <v>155</v>
      </c>
      <c r="J44">
        <v>1180.96</v>
      </c>
      <c r="K44">
        <v>976</v>
      </c>
      <c r="L44" s="2">
        <v>1180.96</v>
      </c>
      <c r="M44" t="s">
        <v>156</v>
      </c>
    </row>
    <row r="45" spans="1:13">
      <c r="A45">
        <v>15924</v>
      </c>
      <c r="B45" t="s">
        <v>58</v>
      </c>
      <c r="C45" s="10">
        <v>45330</v>
      </c>
      <c r="D45" t="s">
        <v>240</v>
      </c>
      <c r="E45" t="s">
        <v>153</v>
      </c>
      <c r="F45">
        <v>45351</v>
      </c>
      <c r="G45">
        <v>342400317</v>
      </c>
      <c r="H45">
        <v>342400317</v>
      </c>
      <c r="I45" t="s">
        <v>155</v>
      </c>
      <c r="J45">
        <v>21018.91</v>
      </c>
      <c r="K45">
        <v>17371</v>
      </c>
      <c r="L45" s="2">
        <v>21018.91</v>
      </c>
      <c r="M45" t="s">
        <v>156</v>
      </c>
    </row>
    <row r="46" spans="1:13">
      <c r="A46">
        <v>15920</v>
      </c>
      <c r="B46" t="s">
        <v>56</v>
      </c>
      <c r="C46" s="10">
        <v>45328</v>
      </c>
      <c r="D46" t="s">
        <v>241</v>
      </c>
      <c r="E46" t="s">
        <v>153</v>
      </c>
      <c r="F46">
        <v>45338</v>
      </c>
      <c r="G46">
        <v>2024017275</v>
      </c>
      <c r="H46">
        <v>2024017275</v>
      </c>
      <c r="I46" t="s">
        <v>155</v>
      </c>
      <c r="J46">
        <v>213.09</v>
      </c>
      <c r="K46">
        <v>176.11</v>
      </c>
      <c r="L46" s="2">
        <v>213.09</v>
      </c>
      <c r="M46" t="s">
        <v>156</v>
      </c>
    </row>
    <row r="47" spans="1:13">
      <c r="A47">
        <v>15926</v>
      </c>
      <c r="B47" t="s">
        <v>242</v>
      </c>
      <c r="C47" s="10">
        <v>45331</v>
      </c>
      <c r="D47" t="s">
        <v>243</v>
      </c>
      <c r="E47" t="s">
        <v>153</v>
      </c>
      <c r="F47">
        <v>45361</v>
      </c>
      <c r="G47" t="s">
        <v>244</v>
      </c>
      <c r="H47" t="s">
        <v>244</v>
      </c>
      <c r="I47" t="s">
        <v>155</v>
      </c>
      <c r="J47">
        <v>85.85</v>
      </c>
      <c r="K47">
        <v>70.95</v>
      </c>
      <c r="L47" s="2">
        <v>85.85</v>
      </c>
      <c r="M47" t="s">
        <v>156</v>
      </c>
    </row>
    <row r="48" spans="1:13">
      <c r="A48">
        <v>15925</v>
      </c>
      <c r="B48" t="s">
        <v>58</v>
      </c>
      <c r="C48" s="10">
        <v>45330</v>
      </c>
      <c r="D48" t="s">
        <v>245</v>
      </c>
      <c r="E48" t="s">
        <v>153</v>
      </c>
      <c r="F48">
        <v>45351</v>
      </c>
      <c r="G48">
        <v>342400316</v>
      </c>
      <c r="H48">
        <v>342400316</v>
      </c>
      <c r="I48" t="s">
        <v>155</v>
      </c>
      <c r="J48">
        <v>23906.58</v>
      </c>
      <c r="K48">
        <v>19757.5</v>
      </c>
      <c r="L48" s="2">
        <v>23906.58</v>
      </c>
      <c r="M48" t="s">
        <v>156</v>
      </c>
    </row>
    <row r="49" spans="1:13">
      <c r="A49">
        <v>15919</v>
      </c>
      <c r="B49" t="s">
        <v>31</v>
      </c>
      <c r="C49" s="10">
        <v>45328</v>
      </c>
      <c r="D49" t="s">
        <v>246</v>
      </c>
      <c r="E49" t="s">
        <v>153</v>
      </c>
      <c r="F49">
        <v>45336</v>
      </c>
      <c r="G49">
        <v>13596985</v>
      </c>
      <c r="H49">
        <v>13596985</v>
      </c>
      <c r="I49" t="s">
        <v>155</v>
      </c>
      <c r="J49">
        <v>31.71</v>
      </c>
      <c r="K49">
        <v>29.79</v>
      </c>
      <c r="L49" s="2">
        <v>31.71</v>
      </c>
      <c r="M49" t="s">
        <v>156</v>
      </c>
    </row>
    <row r="50" spans="1:13">
      <c r="A50">
        <v>15918</v>
      </c>
      <c r="B50" t="s">
        <v>90</v>
      </c>
      <c r="C50" s="10">
        <v>45316</v>
      </c>
      <c r="D50" t="s">
        <v>247</v>
      </c>
      <c r="E50" t="s">
        <v>153</v>
      </c>
      <c r="F50">
        <v>45351</v>
      </c>
      <c r="G50" t="s">
        <v>248</v>
      </c>
      <c r="H50" t="s">
        <v>248</v>
      </c>
      <c r="I50" t="s">
        <v>155</v>
      </c>
      <c r="J50">
        <v>14.13</v>
      </c>
      <c r="K50">
        <v>11.68</v>
      </c>
      <c r="L50" s="2">
        <v>14.13</v>
      </c>
      <c r="M50" t="s">
        <v>156</v>
      </c>
    </row>
    <row r="51" spans="1:13">
      <c r="A51">
        <v>15909</v>
      </c>
      <c r="B51" t="s">
        <v>151</v>
      </c>
      <c r="C51" s="10">
        <v>45322</v>
      </c>
      <c r="D51" t="s">
        <v>249</v>
      </c>
      <c r="E51" t="s">
        <v>153</v>
      </c>
      <c r="F51">
        <v>45350</v>
      </c>
      <c r="G51" t="s">
        <v>250</v>
      </c>
      <c r="H51" t="s">
        <v>250</v>
      </c>
      <c r="I51" t="s">
        <v>155</v>
      </c>
      <c r="J51">
        <v>1500</v>
      </c>
      <c r="K51">
        <v>1500</v>
      </c>
      <c r="L51" s="2">
        <v>1500</v>
      </c>
      <c r="M51" t="s">
        <v>156</v>
      </c>
    </row>
    <row r="52" spans="1:13">
      <c r="A52">
        <v>15914</v>
      </c>
      <c r="B52" t="s">
        <v>68</v>
      </c>
      <c r="C52" s="10">
        <v>45322</v>
      </c>
      <c r="D52" t="s">
        <v>251</v>
      </c>
      <c r="E52" t="s">
        <v>153</v>
      </c>
      <c r="F52">
        <v>45329</v>
      </c>
      <c r="G52" t="s">
        <v>252</v>
      </c>
      <c r="H52" t="s">
        <v>252</v>
      </c>
      <c r="I52" t="s">
        <v>155</v>
      </c>
      <c r="J52">
        <v>369.05</v>
      </c>
      <c r="K52">
        <v>305</v>
      </c>
      <c r="L52" s="2">
        <v>369.05</v>
      </c>
      <c r="M52" t="s">
        <v>156</v>
      </c>
    </row>
    <row r="53" spans="1:13">
      <c r="A53">
        <v>15911</v>
      </c>
      <c r="B53" t="s">
        <v>253</v>
      </c>
      <c r="C53" s="10">
        <v>45292</v>
      </c>
      <c r="D53" t="s">
        <v>254</v>
      </c>
      <c r="E53" t="s">
        <v>153</v>
      </c>
      <c r="F53">
        <v>45322</v>
      </c>
      <c r="G53" t="s">
        <v>255</v>
      </c>
      <c r="H53" t="s">
        <v>256</v>
      </c>
      <c r="I53" t="s">
        <v>155</v>
      </c>
      <c r="J53">
        <v>4021.3</v>
      </c>
      <c r="K53">
        <v>4021.3</v>
      </c>
      <c r="L53" s="2">
        <v>4021.3</v>
      </c>
      <c r="M53" t="s">
        <v>156</v>
      </c>
    </row>
    <row r="54" spans="1:13">
      <c r="A54">
        <v>15910</v>
      </c>
      <c r="B54" t="s">
        <v>31</v>
      </c>
      <c r="C54" s="10">
        <v>45327</v>
      </c>
      <c r="D54" t="s">
        <v>257</v>
      </c>
      <c r="E54" t="s">
        <v>153</v>
      </c>
      <c r="F54">
        <v>45335</v>
      </c>
      <c r="G54">
        <v>13595288</v>
      </c>
      <c r="H54">
        <v>13595288</v>
      </c>
      <c r="I54" t="s">
        <v>155</v>
      </c>
      <c r="J54">
        <v>16.37</v>
      </c>
      <c r="K54">
        <v>15.38</v>
      </c>
      <c r="L54" s="2">
        <v>16.37</v>
      </c>
      <c r="M54" t="s">
        <v>156</v>
      </c>
    </row>
    <row r="55" spans="1:13">
      <c r="A55">
        <v>15913</v>
      </c>
      <c r="B55" t="s">
        <v>31</v>
      </c>
      <c r="C55" s="10">
        <v>45324</v>
      </c>
      <c r="D55" t="s">
        <v>258</v>
      </c>
      <c r="E55" t="s">
        <v>153</v>
      </c>
      <c r="F55">
        <v>45332</v>
      </c>
      <c r="G55">
        <v>13591812</v>
      </c>
      <c r="H55">
        <v>13591812</v>
      </c>
      <c r="I55" t="s">
        <v>155</v>
      </c>
      <c r="J55">
        <v>103.27</v>
      </c>
      <c r="K55">
        <v>88.26</v>
      </c>
      <c r="L55" s="2">
        <v>103.27</v>
      </c>
      <c r="M55" t="s">
        <v>156</v>
      </c>
    </row>
    <row r="56" spans="1:13">
      <c r="A56">
        <v>15908</v>
      </c>
      <c r="B56" t="s">
        <v>151</v>
      </c>
      <c r="C56" s="10">
        <v>45322</v>
      </c>
      <c r="D56" t="s">
        <v>259</v>
      </c>
      <c r="E56" t="s">
        <v>153</v>
      </c>
      <c r="F56">
        <v>45350</v>
      </c>
      <c r="G56" t="s">
        <v>260</v>
      </c>
      <c r="H56" t="s">
        <v>260</v>
      </c>
      <c r="I56" t="s">
        <v>155</v>
      </c>
      <c r="J56">
        <v>4000</v>
      </c>
      <c r="K56">
        <v>4000</v>
      </c>
      <c r="L56" s="2">
        <v>4000</v>
      </c>
      <c r="M56" t="s">
        <v>156</v>
      </c>
    </row>
    <row r="57" spans="1:13">
      <c r="A57">
        <v>15905</v>
      </c>
      <c r="B57" t="s">
        <v>157</v>
      </c>
      <c r="C57" s="10">
        <v>45323</v>
      </c>
      <c r="D57" t="s">
        <v>261</v>
      </c>
      <c r="E57" t="s">
        <v>153</v>
      </c>
      <c r="F57">
        <v>45337</v>
      </c>
      <c r="G57" t="s">
        <v>262</v>
      </c>
      <c r="H57" t="s">
        <v>262</v>
      </c>
      <c r="I57" t="s">
        <v>155</v>
      </c>
      <c r="J57">
        <v>72.48</v>
      </c>
      <c r="K57">
        <v>59.9</v>
      </c>
      <c r="L57" s="2">
        <v>72.48</v>
      </c>
      <c r="M57" t="s">
        <v>156</v>
      </c>
    </row>
    <row r="58" spans="1:13">
      <c r="A58">
        <v>15894</v>
      </c>
      <c r="B58" t="s">
        <v>83</v>
      </c>
      <c r="C58" s="10">
        <v>45293</v>
      </c>
      <c r="D58" t="s">
        <v>263</v>
      </c>
      <c r="E58" t="s">
        <v>153</v>
      </c>
      <c r="F58">
        <v>45350</v>
      </c>
      <c r="G58">
        <v>201112120</v>
      </c>
      <c r="H58">
        <v>201112120</v>
      </c>
      <c r="I58" t="s">
        <v>155</v>
      </c>
      <c r="J58">
        <v>535</v>
      </c>
      <c r="K58">
        <v>535</v>
      </c>
      <c r="L58" s="2">
        <v>535</v>
      </c>
      <c r="M58" t="s">
        <v>156</v>
      </c>
    </row>
    <row r="59" spans="1:13">
      <c r="A59">
        <v>15904</v>
      </c>
      <c r="B59" t="s">
        <v>67</v>
      </c>
      <c r="C59" s="10">
        <v>45322</v>
      </c>
      <c r="D59" t="s">
        <v>264</v>
      </c>
      <c r="E59" t="s">
        <v>153</v>
      </c>
      <c r="F59">
        <v>45351</v>
      </c>
      <c r="G59">
        <v>202400236</v>
      </c>
      <c r="H59">
        <v>202400236</v>
      </c>
      <c r="I59" t="s">
        <v>155</v>
      </c>
      <c r="J59">
        <v>334.52</v>
      </c>
      <c r="K59">
        <v>276.45999999999998</v>
      </c>
      <c r="L59" s="2">
        <v>334.52</v>
      </c>
      <c r="M59" t="s">
        <v>156</v>
      </c>
    </row>
    <row r="60" spans="1:13">
      <c r="A60">
        <v>15901</v>
      </c>
      <c r="B60" t="s">
        <v>75</v>
      </c>
      <c r="C60" s="10">
        <v>45317</v>
      </c>
      <c r="D60" t="s">
        <v>265</v>
      </c>
      <c r="E60" t="s">
        <v>153</v>
      </c>
      <c r="F60">
        <v>45348</v>
      </c>
      <c r="G60">
        <v>1101324216</v>
      </c>
      <c r="H60">
        <v>1101324216</v>
      </c>
      <c r="I60" t="s">
        <v>155</v>
      </c>
      <c r="J60">
        <v>13480.92</v>
      </c>
      <c r="K60">
        <v>13480.92</v>
      </c>
      <c r="L60" s="2">
        <v>13480.92</v>
      </c>
      <c r="M60" t="s">
        <v>156</v>
      </c>
    </row>
    <row r="61" spans="1:13">
      <c r="A61">
        <v>15899</v>
      </c>
      <c r="B61" t="s">
        <v>75</v>
      </c>
      <c r="C61" s="10">
        <v>45317</v>
      </c>
      <c r="D61" t="s">
        <v>266</v>
      </c>
      <c r="E61" t="s">
        <v>153</v>
      </c>
      <c r="F61">
        <v>45348</v>
      </c>
      <c r="G61">
        <v>1101324223</v>
      </c>
      <c r="H61">
        <v>1101324223</v>
      </c>
      <c r="I61" t="s">
        <v>155</v>
      </c>
      <c r="J61">
        <v>108029.4</v>
      </c>
      <c r="K61">
        <v>108029.4</v>
      </c>
      <c r="L61" s="2">
        <v>108029.4</v>
      </c>
      <c r="M61" t="s">
        <v>156</v>
      </c>
    </row>
    <row r="62" spans="1:13">
      <c r="A62">
        <v>15900</v>
      </c>
      <c r="B62" t="s">
        <v>75</v>
      </c>
      <c r="C62" s="10">
        <v>45317</v>
      </c>
      <c r="D62" t="s">
        <v>267</v>
      </c>
      <c r="E62" t="s">
        <v>153</v>
      </c>
      <c r="F62">
        <v>45348</v>
      </c>
      <c r="G62">
        <v>1101324224</v>
      </c>
      <c r="H62">
        <v>1101324224</v>
      </c>
      <c r="I62" t="s">
        <v>155</v>
      </c>
      <c r="J62">
        <v>180759.23</v>
      </c>
      <c r="K62">
        <v>180759.23</v>
      </c>
      <c r="L62" s="2">
        <v>180759.23</v>
      </c>
      <c r="M62" t="s">
        <v>156</v>
      </c>
    </row>
    <row r="63" spans="1:13">
      <c r="A63">
        <v>15898</v>
      </c>
      <c r="B63" t="s">
        <v>35</v>
      </c>
      <c r="C63" s="10">
        <v>45322</v>
      </c>
      <c r="D63" t="s">
        <v>268</v>
      </c>
      <c r="E63" t="s">
        <v>153</v>
      </c>
      <c r="F63">
        <v>45323</v>
      </c>
      <c r="G63">
        <v>4904232650</v>
      </c>
      <c r="H63">
        <v>4904232650</v>
      </c>
      <c r="I63" t="s">
        <v>155</v>
      </c>
      <c r="J63">
        <v>10.4</v>
      </c>
      <c r="K63">
        <v>10.4</v>
      </c>
      <c r="L63" s="2">
        <v>10.4</v>
      </c>
      <c r="M63" t="s">
        <v>156</v>
      </c>
    </row>
    <row r="64" spans="1:13">
      <c r="A64">
        <v>15896</v>
      </c>
      <c r="B64" t="s">
        <v>57</v>
      </c>
      <c r="C64" s="10">
        <v>45322</v>
      </c>
      <c r="D64" t="s">
        <v>269</v>
      </c>
      <c r="E64" t="s">
        <v>153</v>
      </c>
      <c r="F64">
        <v>45328</v>
      </c>
      <c r="G64" t="s">
        <v>270</v>
      </c>
      <c r="H64" t="s">
        <v>270</v>
      </c>
      <c r="I64" t="s">
        <v>155</v>
      </c>
      <c r="J64">
        <v>2529.5500000000002</v>
      </c>
      <c r="K64">
        <v>2090.54</v>
      </c>
      <c r="L64" s="2">
        <v>2529.5500000000002</v>
      </c>
      <c r="M64" t="s">
        <v>156</v>
      </c>
    </row>
    <row r="65" spans="1:13">
      <c r="A65">
        <v>15891</v>
      </c>
      <c r="B65" t="s">
        <v>58</v>
      </c>
      <c r="C65" s="10">
        <v>45320</v>
      </c>
      <c r="D65" t="s">
        <v>271</v>
      </c>
      <c r="E65" t="s">
        <v>153</v>
      </c>
      <c r="F65">
        <v>45351</v>
      </c>
      <c r="G65">
        <v>342400061</v>
      </c>
      <c r="H65">
        <v>342400061</v>
      </c>
      <c r="I65" t="s">
        <v>155</v>
      </c>
      <c r="J65">
        <v>13688.73</v>
      </c>
      <c r="K65">
        <v>11313</v>
      </c>
      <c r="L65" s="2">
        <v>13688.73</v>
      </c>
      <c r="M65" t="s">
        <v>156</v>
      </c>
    </row>
    <row r="66" spans="1:13">
      <c r="A66">
        <v>15892</v>
      </c>
      <c r="B66" t="s">
        <v>58</v>
      </c>
      <c r="C66" s="10">
        <v>45322</v>
      </c>
      <c r="D66" t="s">
        <v>272</v>
      </c>
      <c r="E66" t="s">
        <v>153</v>
      </c>
      <c r="F66">
        <v>45351</v>
      </c>
      <c r="G66">
        <v>342400260</v>
      </c>
      <c r="H66">
        <v>342400260</v>
      </c>
      <c r="I66" t="s">
        <v>155</v>
      </c>
      <c r="J66">
        <v>45398.35</v>
      </c>
      <c r="K66">
        <v>37519.300000000003</v>
      </c>
      <c r="L66" s="2">
        <v>45398.35</v>
      </c>
      <c r="M66" t="s">
        <v>156</v>
      </c>
    </row>
    <row r="67" spans="1:13">
      <c r="A67">
        <v>15893</v>
      </c>
      <c r="B67" t="s">
        <v>192</v>
      </c>
      <c r="C67" s="10">
        <v>45322</v>
      </c>
      <c r="D67" t="s">
        <v>273</v>
      </c>
      <c r="E67" t="s">
        <v>153</v>
      </c>
      <c r="F67">
        <v>45351</v>
      </c>
      <c r="G67" t="s">
        <v>274</v>
      </c>
      <c r="H67" t="s">
        <v>274</v>
      </c>
      <c r="I67" t="s">
        <v>195</v>
      </c>
      <c r="J67">
        <v>4000</v>
      </c>
      <c r="K67">
        <v>4000</v>
      </c>
      <c r="L67" s="2">
        <v>4000</v>
      </c>
      <c r="M67" t="s">
        <v>156</v>
      </c>
    </row>
    <row r="68" spans="1:13">
      <c r="A68">
        <v>15890</v>
      </c>
      <c r="B68" t="s">
        <v>58</v>
      </c>
      <c r="C68" s="10">
        <v>45320</v>
      </c>
      <c r="D68" t="s">
        <v>275</v>
      </c>
      <c r="E68" t="s">
        <v>153</v>
      </c>
      <c r="F68">
        <v>45351</v>
      </c>
      <c r="G68">
        <v>342400053</v>
      </c>
      <c r="H68">
        <v>342400053</v>
      </c>
      <c r="I68" t="s">
        <v>155</v>
      </c>
      <c r="J68">
        <v>7581.01</v>
      </c>
      <c r="K68">
        <v>6265.3</v>
      </c>
      <c r="L68" s="2">
        <v>7581.01</v>
      </c>
      <c r="M68" t="s">
        <v>156</v>
      </c>
    </row>
    <row r="69" spans="1:13">
      <c r="A69">
        <v>15895</v>
      </c>
      <c r="B69" t="s">
        <v>51</v>
      </c>
      <c r="C69" s="10">
        <v>45322</v>
      </c>
      <c r="D69" t="s">
        <v>276</v>
      </c>
      <c r="E69" t="s">
        <v>153</v>
      </c>
      <c r="F69">
        <v>45352</v>
      </c>
      <c r="G69" t="s">
        <v>277</v>
      </c>
      <c r="H69" t="s">
        <v>277</v>
      </c>
      <c r="I69" t="s">
        <v>155</v>
      </c>
      <c r="J69">
        <v>57717</v>
      </c>
      <c r="K69">
        <v>47700</v>
      </c>
      <c r="L69" s="2">
        <v>57717</v>
      </c>
      <c r="M69" t="s">
        <v>156</v>
      </c>
    </row>
    <row r="70" spans="1:13">
      <c r="A70">
        <v>15889</v>
      </c>
      <c r="B70" t="s">
        <v>61</v>
      </c>
      <c r="C70" s="10">
        <v>45319</v>
      </c>
      <c r="D70" t="s">
        <v>278</v>
      </c>
      <c r="E70" t="s">
        <v>153</v>
      </c>
      <c r="F70">
        <v>45349</v>
      </c>
      <c r="G70" t="s">
        <v>279</v>
      </c>
      <c r="H70" t="s">
        <v>279</v>
      </c>
      <c r="I70" t="s">
        <v>155</v>
      </c>
      <c r="J70">
        <v>9381.9</v>
      </c>
      <c r="K70">
        <v>7753.64</v>
      </c>
      <c r="L70" s="2">
        <v>9381.9</v>
      </c>
      <c r="M70" t="s">
        <v>156</v>
      </c>
    </row>
    <row r="71" spans="1:13">
      <c r="A71">
        <v>15897</v>
      </c>
      <c r="B71" t="s">
        <v>175</v>
      </c>
      <c r="C71" s="10">
        <v>45316</v>
      </c>
      <c r="D71" t="s">
        <v>280</v>
      </c>
      <c r="E71" t="s">
        <v>153</v>
      </c>
      <c r="F71">
        <v>45326</v>
      </c>
      <c r="G71" t="s">
        <v>281</v>
      </c>
      <c r="H71" t="s">
        <v>281</v>
      </c>
      <c r="I71" t="s">
        <v>155</v>
      </c>
      <c r="J71">
        <v>568.53</v>
      </c>
      <c r="K71">
        <v>568.53</v>
      </c>
      <c r="L71" s="2">
        <v>568.53</v>
      </c>
      <c r="M71" t="s">
        <v>156</v>
      </c>
    </row>
    <row r="72" spans="1:13">
      <c r="A72">
        <v>15887</v>
      </c>
      <c r="B72" t="s">
        <v>75</v>
      </c>
      <c r="C72" s="10">
        <v>45317</v>
      </c>
      <c r="D72" t="s">
        <v>282</v>
      </c>
      <c r="E72" t="s">
        <v>153</v>
      </c>
      <c r="F72">
        <v>45347</v>
      </c>
      <c r="G72">
        <v>1101323983</v>
      </c>
      <c r="H72">
        <v>1101323983</v>
      </c>
      <c r="I72" t="s">
        <v>155</v>
      </c>
      <c r="J72">
        <v>62.31</v>
      </c>
      <c r="K72">
        <v>62.31</v>
      </c>
      <c r="L72" s="2">
        <v>62.31</v>
      </c>
      <c r="M72" t="s">
        <v>156</v>
      </c>
    </row>
    <row r="73" spans="1:13">
      <c r="A73">
        <v>15875</v>
      </c>
      <c r="B73" t="s">
        <v>95</v>
      </c>
      <c r="C73" s="10">
        <v>45292</v>
      </c>
      <c r="D73" t="s">
        <v>283</v>
      </c>
      <c r="E73" t="s">
        <v>153</v>
      </c>
      <c r="F73">
        <v>45322</v>
      </c>
      <c r="G73" t="s">
        <v>284</v>
      </c>
      <c r="H73" t="s">
        <v>285</v>
      </c>
      <c r="I73" t="s">
        <v>155</v>
      </c>
      <c r="J73">
        <v>5000</v>
      </c>
      <c r="K73">
        <v>5000</v>
      </c>
      <c r="L73" s="2">
        <v>5000</v>
      </c>
      <c r="M73" t="s">
        <v>156</v>
      </c>
    </row>
    <row r="74" spans="1:13">
      <c r="A74">
        <v>15876</v>
      </c>
      <c r="B74" t="s">
        <v>95</v>
      </c>
      <c r="C74" s="10">
        <v>45292</v>
      </c>
      <c r="D74" t="s">
        <v>286</v>
      </c>
      <c r="E74" t="s">
        <v>153</v>
      </c>
      <c r="F74">
        <v>45657</v>
      </c>
      <c r="G74" t="s">
        <v>287</v>
      </c>
      <c r="H74" t="s">
        <v>288</v>
      </c>
      <c r="I74" t="s">
        <v>155</v>
      </c>
      <c r="J74">
        <v>5000</v>
      </c>
      <c r="K74">
        <v>5000</v>
      </c>
      <c r="L74" s="2">
        <v>5000</v>
      </c>
      <c r="M74" t="s">
        <v>156</v>
      </c>
    </row>
    <row r="75" spans="1:13">
      <c r="A75">
        <v>15885</v>
      </c>
      <c r="B75" t="s">
        <v>199</v>
      </c>
      <c r="C75" s="10">
        <v>45316</v>
      </c>
      <c r="D75" t="s">
        <v>289</v>
      </c>
      <c r="E75" t="s">
        <v>153</v>
      </c>
      <c r="F75">
        <v>45326</v>
      </c>
      <c r="G75">
        <v>2517279</v>
      </c>
      <c r="H75">
        <v>2517279</v>
      </c>
      <c r="I75" t="s">
        <v>155</v>
      </c>
      <c r="J75">
        <v>826.44</v>
      </c>
      <c r="K75">
        <v>826.44</v>
      </c>
      <c r="L75" s="2">
        <v>826.44</v>
      </c>
      <c r="M75" t="s">
        <v>156</v>
      </c>
    </row>
    <row r="76" spans="1:13">
      <c r="A76">
        <v>15883</v>
      </c>
      <c r="B76" t="s">
        <v>75</v>
      </c>
      <c r="C76" s="10">
        <v>45317</v>
      </c>
      <c r="D76" t="s">
        <v>290</v>
      </c>
      <c r="E76" t="s">
        <v>153</v>
      </c>
      <c r="F76">
        <v>45348</v>
      </c>
      <c r="G76">
        <v>1101323401</v>
      </c>
      <c r="H76">
        <v>1101323401</v>
      </c>
      <c r="I76" t="s">
        <v>155</v>
      </c>
      <c r="J76">
        <v>18842.400000000001</v>
      </c>
      <c r="K76">
        <v>18842.400000000001</v>
      </c>
      <c r="L76" s="2">
        <v>18842.400000000001</v>
      </c>
      <c r="M76" t="s">
        <v>156</v>
      </c>
    </row>
    <row r="77" spans="1:13">
      <c r="A77">
        <v>15882</v>
      </c>
      <c r="B77" t="s">
        <v>45</v>
      </c>
      <c r="C77" s="10">
        <v>45320</v>
      </c>
      <c r="D77" t="s">
        <v>291</v>
      </c>
      <c r="E77" t="s">
        <v>153</v>
      </c>
      <c r="F77">
        <v>45350</v>
      </c>
      <c r="G77">
        <v>20240046</v>
      </c>
      <c r="H77">
        <v>20240046</v>
      </c>
      <c r="I77" t="s">
        <v>155</v>
      </c>
      <c r="J77">
        <v>954.29</v>
      </c>
      <c r="K77">
        <v>909.49</v>
      </c>
      <c r="L77" s="2">
        <v>954.29</v>
      </c>
      <c r="M77" t="s">
        <v>156</v>
      </c>
    </row>
    <row r="78" spans="1:13">
      <c r="A78">
        <v>15879</v>
      </c>
      <c r="B78" t="s">
        <v>86</v>
      </c>
      <c r="C78" s="10">
        <v>45320</v>
      </c>
      <c r="D78" t="s">
        <v>292</v>
      </c>
      <c r="E78" t="s">
        <v>153</v>
      </c>
      <c r="F78">
        <v>45336</v>
      </c>
      <c r="G78" t="s">
        <v>293</v>
      </c>
      <c r="H78" t="s">
        <v>293</v>
      </c>
      <c r="I78" t="s">
        <v>155</v>
      </c>
      <c r="J78">
        <v>11174.15</v>
      </c>
      <c r="K78">
        <v>10391.030000000001</v>
      </c>
      <c r="L78" s="2">
        <v>11174.15</v>
      </c>
      <c r="M78" t="s">
        <v>156</v>
      </c>
    </row>
    <row r="79" spans="1:13">
      <c r="A79">
        <v>15859</v>
      </c>
      <c r="B79" t="s">
        <v>63</v>
      </c>
      <c r="C79" s="10">
        <v>45314</v>
      </c>
      <c r="D79" t="s">
        <v>294</v>
      </c>
      <c r="E79" t="s">
        <v>153</v>
      </c>
      <c r="F79">
        <v>45347</v>
      </c>
      <c r="G79" t="s">
        <v>295</v>
      </c>
      <c r="H79" t="s">
        <v>295</v>
      </c>
      <c r="I79" t="s">
        <v>296</v>
      </c>
      <c r="J79">
        <v>360</v>
      </c>
      <c r="K79">
        <v>360</v>
      </c>
      <c r="L79" s="2">
        <v>360</v>
      </c>
      <c r="M79" t="s">
        <v>156</v>
      </c>
    </row>
    <row r="80" spans="1:13">
      <c r="A80">
        <v>15856</v>
      </c>
      <c r="B80" t="s">
        <v>71</v>
      </c>
      <c r="C80" s="10">
        <v>45292</v>
      </c>
      <c r="D80" t="s">
        <v>297</v>
      </c>
      <c r="E80" t="s">
        <v>153</v>
      </c>
      <c r="F80">
        <v>45315</v>
      </c>
      <c r="G80" t="s">
        <v>298</v>
      </c>
      <c r="H80">
        <v>202470000005</v>
      </c>
      <c r="I80" t="s">
        <v>155</v>
      </c>
      <c r="J80">
        <v>495</v>
      </c>
      <c r="K80">
        <v>495</v>
      </c>
      <c r="L80" s="2">
        <v>495</v>
      </c>
      <c r="M80" t="s">
        <v>156</v>
      </c>
    </row>
    <row r="81" spans="1:13">
      <c r="A81">
        <v>15849</v>
      </c>
      <c r="B81" t="s">
        <v>299</v>
      </c>
      <c r="C81" s="10">
        <v>45314</v>
      </c>
      <c r="D81" t="s">
        <v>300</v>
      </c>
      <c r="E81" t="s">
        <v>153</v>
      </c>
      <c r="F81">
        <v>45345</v>
      </c>
      <c r="G81">
        <v>4240001001</v>
      </c>
      <c r="H81">
        <v>4240001001</v>
      </c>
      <c r="I81" t="s">
        <v>155</v>
      </c>
      <c r="J81">
        <v>195.71</v>
      </c>
      <c r="K81">
        <v>161.74</v>
      </c>
      <c r="L81" s="2">
        <v>195.71</v>
      </c>
      <c r="M81" t="s">
        <v>156</v>
      </c>
    </row>
    <row r="82" spans="1:13">
      <c r="A82">
        <v>15843</v>
      </c>
      <c r="B82" t="s">
        <v>75</v>
      </c>
      <c r="C82" s="10">
        <v>45313</v>
      </c>
      <c r="D82" t="s">
        <v>301</v>
      </c>
      <c r="E82" t="s">
        <v>153</v>
      </c>
      <c r="F82">
        <v>45343</v>
      </c>
      <c r="G82">
        <v>1101321623</v>
      </c>
      <c r="H82">
        <v>1101321623</v>
      </c>
      <c r="I82" t="s">
        <v>155</v>
      </c>
      <c r="J82">
        <v>1830.8</v>
      </c>
      <c r="K82">
        <v>1830.8</v>
      </c>
      <c r="L82" s="2">
        <v>1830.8</v>
      </c>
      <c r="M82" t="s">
        <v>156</v>
      </c>
    </row>
    <row r="83" spans="1:13">
      <c r="A83">
        <v>15844</v>
      </c>
      <c r="B83" t="s">
        <v>75</v>
      </c>
      <c r="C83" s="10">
        <v>45313</v>
      </c>
      <c r="D83" t="s">
        <v>302</v>
      </c>
      <c r="E83" t="s">
        <v>153</v>
      </c>
      <c r="F83">
        <v>45343</v>
      </c>
      <c r="G83">
        <v>1101321622</v>
      </c>
      <c r="H83">
        <v>1101321622</v>
      </c>
      <c r="I83" t="s">
        <v>155</v>
      </c>
      <c r="J83">
        <v>5338.47</v>
      </c>
      <c r="K83">
        <v>5338.47</v>
      </c>
      <c r="L83" s="2">
        <v>5338.47</v>
      </c>
      <c r="M83" t="s">
        <v>156</v>
      </c>
    </row>
    <row r="84" spans="1:13">
      <c r="A84">
        <v>15839</v>
      </c>
      <c r="B84" t="s">
        <v>99</v>
      </c>
      <c r="C84" s="10">
        <v>45313</v>
      </c>
      <c r="D84" t="s">
        <v>303</v>
      </c>
      <c r="E84" t="s">
        <v>153</v>
      </c>
      <c r="F84">
        <v>45344</v>
      </c>
      <c r="G84" t="s">
        <v>304</v>
      </c>
      <c r="H84" t="s">
        <v>304</v>
      </c>
      <c r="I84" t="s">
        <v>155</v>
      </c>
      <c r="J84">
        <v>6250</v>
      </c>
      <c r="K84">
        <v>6250</v>
      </c>
      <c r="L84" s="2">
        <v>6250</v>
      </c>
      <c r="M84" t="s">
        <v>156</v>
      </c>
    </row>
    <row r="85" spans="1:13">
      <c r="A85">
        <v>15254</v>
      </c>
      <c r="B85" t="s">
        <v>186</v>
      </c>
      <c r="C85" s="10">
        <v>45292</v>
      </c>
      <c r="D85" t="s">
        <v>305</v>
      </c>
      <c r="E85" t="s">
        <v>306</v>
      </c>
      <c r="F85">
        <v>45292</v>
      </c>
      <c r="G85" t="s">
        <v>307</v>
      </c>
      <c r="H85">
        <v>2310070134</v>
      </c>
      <c r="I85" t="s">
        <v>155</v>
      </c>
      <c r="J85">
        <v>65104.05</v>
      </c>
      <c r="K85">
        <v>53805</v>
      </c>
      <c r="L85" s="2">
        <v>65104.05</v>
      </c>
      <c r="M85" t="s">
        <v>156</v>
      </c>
    </row>
    <row r="86" spans="1:13">
      <c r="A86">
        <v>15835</v>
      </c>
      <c r="B86" t="s">
        <v>242</v>
      </c>
      <c r="C86" s="10">
        <v>45309</v>
      </c>
      <c r="D86" t="s">
        <v>308</v>
      </c>
      <c r="E86" t="s">
        <v>153</v>
      </c>
      <c r="F86">
        <v>45339</v>
      </c>
      <c r="G86" t="s">
        <v>309</v>
      </c>
      <c r="H86" t="s">
        <v>309</v>
      </c>
      <c r="I86" t="s">
        <v>155</v>
      </c>
      <c r="J86">
        <v>89.89</v>
      </c>
      <c r="K86">
        <v>74.290000000000006</v>
      </c>
      <c r="L86" s="2">
        <v>89.89</v>
      </c>
      <c r="M86" t="s">
        <v>156</v>
      </c>
    </row>
    <row r="87" spans="1:13">
      <c r="A87">
        <v>15833</v>
      </c>
      <c r="B87" t="s">
        <v>93</v>
      </c>
      <c r="C87" s="10">
        <v>45272</v>
      </c>
      <c r="D87" t="s">
        <v>310</v>
      </c>
      <c r="E87" t="s">
        <v>153</v>
      </c>
      <c r="F87">
        <v>45286</v>
      </c>
      <c r="G87" t="s">
        <v>311</v>
      </c>
      <c r="H87" t="s">
        <v>311</v>
      </c>
      <c r="I87" t="s">
        <v>155</v>
      </c>
      <c r="J87">
        <v>4815.8</v>
      </c>
      <c r="K87">
        <v>3980</v>
      </c>
      <c r="L87" s="2">
        <v>4815.8</v>
      </c>
      <c r="M87" t="s">
        <v>156</v>
      </c>
    </row>
    <row r="88" spans="1:13">
      <c r="A88">
        <v>15834</v>
      </c>
      <c r="B88" t="s">
        <v>59</v>
      </c>
      <c r="C88" s="10">
        <v>45309</v>
      </c>
      <c r="D88" t="s">
        <v>312</v>
      </c>
      <c r="E88" t="s">
        <v>153</v>
      </c>
      <c r="F88">
        <v>45322</v>
      </c>
      <c r="G88" t="s">
        <v>313</v>
      </c>
      <c r="H88" t="s">
        <v>313</v>
      </c>
      <c r="I88" t="s">
        <v>155</v>
      </c>
      <c r="J88">
        <v>8750</v>
      </c>
      <c r="K88">
        <v>8750</v>
      </c>
      <c r="L88" s="2">
        <v>8750</v>
      </c>
      <c r="M88" t="s">
        <v>156</v>
      </c>
    </row>
    <row r="89" spans="1:13">
      <c r="A89">
        <v>15818</v>
      </c>
      <c r="B89" t="s">
        <v>84</v>
      </c>
      <c r="C89" s="10">
        <v>45291</v>
      </c>
      <c r="D89" t="s">
        <v>314</v>
      </c>
      <c r="E89" t="s">
        <v>153</v>
      </c>
      <c r="F89">
        <v>45321</v>
      </c>
      <c r="G89">
        <v>6979</v>
      </c>
      <c r="H89">
        <v>6979</v>
      </c>
      <c r="I89" t="s">
        <v>155</v>
      </c>
      <c r="J89">
        <v>6981.33</v>
      </c>
      <c r="K89">
        <v>6981.33</v>
      </c>
      <c r="L89" s="2">
        <v>6981.33</v>
      </c>
      <c r="M89" t="s">
        <v>156</v>
      </c>
    </row>
    <row r="90" spans="1:13">
      <c r="A90">
        <v>15826</v>
      </c>
      <c r="B90" t="s">
        <v>68</v>
      </c>
      <c r="C90" s="10">
        <v>45308</v>
      </c>
      <c r="D90" t="s">
        <v>315</v>
      </c>
      <c r="E90" t="s">
        <v>153</v>
      </c>
      <c r="F90">
        <v>45315</v>
      </c>
      <c r="G90" t="s">
        <v>316</v>
      </c>
      <c r="H90" t="s">
        <v>316</v>
      </c>
      <c r="I90" t="s">
        <v>155</v>
      </c>
      <c r="J90">
        <v>1361.1</v>
      </c>
      <c r="K90">
        <v>1124.8800000000001</v>
      </c>
      <c r="L90" s="2">
        <v>1361.1</v>
      </c>
      <c r="M90" t="s">
        <v>156</v>
      </c>
    </row>
    <row r="91" spans="1:13">
      <c r="A91">
        <v>15825</v>
      </c>
      <c r="B91" t="s">
        <v>39</v>
      </c>
      <c r="C91" s="10">
        <v>45295</v>
      </c>
      <c r="D91" t="s">
        <v>317</v>
      </c>
      <c r="E91" t="s">
        <v>153</v>
      </c>
      <c r="F91">
        <v>45325</v>
      </c>
      <c r="G91">
        <v>240022</v>
      </c>
      <c r="H91">
        <v>240022</v>
      </c>
      <c r="I91" t="s">
        <v>155</v>
      </c>
      <c r="J91">
        <v>72.239999999999995</v>
      </c>
      <c r="K91">
        <v>59.7</v>
      </c>
      <c r="L91" s="2">
        <v>72.239999999999995</v>
      </c>
      <c r="M91" t="s">
        <v>156</v>
      </c>
    </row>
    <row r="92" spans="1:13">
      <c r="A92">
        <v>15828</v>
      </c>
      <c r="B92" t="s">
        <v>318</v>
      </c>
      <c r="C92" s="10">
        <v>45307</v>
      </c>
      <c r="D92" t="s">
        <v>319</v>
      </c>
      <c r="E92" t="s">
        <v>153</v>
      </c>
      <c r="F92">
        <v>45337</v>
      </c>
      <c r="G92">
        <v>1800000042303</v>
      </c>
      <c r="H92">
        <v>1800000042303</v>
      </c>
      <c r="I92" t="s">
        <v>155</v>
      </c>
      <c r="J92">
        <v>2237.5</v>
      </c>
      <c r="K92">
        <v>2237.5</v>
      </c>
      <c r="L92" s="2">
        <v>2237.5</v>
      </c>
      <c r="M92" t="s">
        <v>156</v>
      </c>
    </row>
    <row r="93" spans="1:13">
      <c r="A93">
        <v>15817</v>
      </c>
      <c r="B93" t="s">
        <v>98</v>
      </c>
      <c r="C93" s="10">
        <v>45307</v>
      </c>
      <c r="D93" t="s">
        <v>320</v>
      </c>
      <c r="E93" t="s">
        <v>153</v>
      </c>
      <c r="F93">
        <v>45338</v>
      </c>
      <c r="G93">
        <v>45017</v>
      </c>
      <c r="H93">
        <v>45017</v>
      </c>
      <c r="I93" t="s">
        <v>155</v>
      </c>
      <c r="J93">
        <v>7500</v>
      </c>
      <c r="K93">
        <v>7500</v>
      </c>
      <c r="L93" s="2">
        <v>7500</v>
      </c>
      <c r="M93" t="s">
        <v>156</v>
      </c>
    </row>
    <row r="94" spans="1:13">
      <c r="A94">
        <v>15813</v>
      </c>
      <c r="B94" t="s">
        <v>178</v>
      </c>
      <c r="C94" s="10">
        <v>45303</v>
      </c>
      <c r="D94" t="s">
        <v>321</v>
      </c>
      <c r="E94" t="s">
        <v>153</v>
      </c>
      <c r="F94">
        <v>45337</v>
      </c>
      <c r="G94">
        <v>1752443</v>
      </c>
      <c r="H94">
        <v>1752443</v>
      </c>
      <c r="I94" t="s">
        <v>155</v>
      </c>
      <c r="J94">
        <v>174.59</v>
      </c>
      <c r="K94">
        <v>174.59</v>
      </c>
      <c r="L94" s="2">
        <v>174.59</v>
      </c>
      <c r="M94" t="s">
        <v>156</v>
      </c>
    </row>
    <row r="95" spans="1:13">
      <c r="A95">
        <v>15810</v>
      </c>
      <c r="B95" t="s">
        <v>93</v>
      </c>
      <c r="C95" s="10">
        <v>45301</v>
      </c>
      <c r="D95" t="s">
        <v>322</v>
      </c>
      <c r="E95" t="s">
        <v>153</v>
      </c>
      <c r="F95">
        <v>45315</v>
      </c>
      <c r="G95" t="s">
        <v>323</v>
      </c>
      <c r="H95" t="s">
        <v>323</v>
      </c>
      <c r="I95" t="s">
        <v>155</v>
      </c>
      <c r="J95">
        <v>4815.8</v>
      </c>
      <c r="K95">
        <v>3980</v>
      </c>
      <c r="L95" s="2">
        <v>4815.8</v>
      </c>
      <c r="M95" t="s">
        <v>156</v>
      </c>
    </row>
    <row r="96" spans="1:13">
      <c r="A96">
        <v>15812</v>
      </c>
      <c r="B96" t="s">
        <v>97</v>
      </c>
      <c r="C96" s="10">
        <v>45296</v>
      </c>
      <c r="D96" t="s">
        <v>324</v>
      </c>
      <c r="E96" t="s">
        <v>153</v>
      </c>
      <c r="F96">
        <v>45337</v>
      </c>
      <c r="G96">
        <v>2023010</v>
      </c>
      <c r="H96">
        <v>2023010</v>
      </c>
      <c r="I96" t="s">
        <v>155</v>
      </c>
      <c r="J96">
        <v>7562.5</v>
      </c>
      <c r="K96">
        <v>6250</v>
      </c>
      <c r="L96" s="2">
        <v>7562.5</v>
      </c>
      <c r="M96" t="s">
        <v>156</v>
      </c>
    </row>
    <row r="97" spans="1:13">
      <c r="A97">
        <v>15808</v>
      </c>
      <c r="B97" t="s">
        <v>77</v>
      </c>
      <c r="C97" s="10">
        <v>45291</v>
      </c>
      <c r="D97" t="s">
        <v>325</v>
      </c>
      <c r="E97" t="s">
        <v>153</v>
      </c>
      <c r="F97">
        <v>45350</v>
      </c>
      <c r="G97">
        <v>195239</v>
      </c>
      <c r="H97">
        <v>195239</v>
      </c>
      <c r="I97" t="s">
        <v>155</v>
      </c>
      <c r="J97">
        <v>2029.93</v>
      </c>
      <c r="K97">
        <v>1677.63</v>
      </c>
      <c r="L97" s="2">
        <v>2029.93</v>
      </c>
      <c r="M97" t="s">
        <v>156</v>
      </c>
    </row>
    <row r="98" spans="1:13">
      <c r="A98">
        <v>15807</v>
      </c>
      <c r="B98" t="s">
        <v>77</v>
      </c>
      <c r="C98" s="10">
        <v>45291</v>
      </c>
      <c r="D98" t="s">
        <v>326</v>
      </c>
      <c r="E98" t="s">
        <v>153</v>
      </c>
      <c r="F98">
        <v>45350</v>
      </c>
      <c r="G98">
        <v>195240</v>
      </c>
      <c r="H98">
        <v>195240</v>
      </c>
      <c r="I98" t="s">
        <v>155</v>
      </c>
      <c r="J98">
        <v>1085.19</v>
      </c>
      <c r="K98">
        <v>896.85</v>
      </c>
      <c r="L98" s="2">
        <v>1085.19</v>
      </c>
      <c r="M98" t="s">
        <v>156</v>
      </c>
    </row>
    <row r="99" spans="1:13">
      <c r="A99">
        <v>15805</v>
      </c>
      <c r="B99" t="s">
        <v>77</v>
      </c>
      <c r="C99" s="10">
        <v>45291</v>
      </c>
      <c r="D99" t="s">
        <v>327</v>
      </c>
      <c r="E99" t="s">
        <v>153</v>
      </c>
      <c r="F99">
        <v>45350</v>
      </c>
      <c r="G99">
        <v>195199</v>
      </c>
      <c r="H99">
        <v>195199</v>
      </c>
      <c r="I99" t="s">
        <v>155</v>
      </c>
      <c r="J99">
        <v>3036.87</v>
      </c>
      <c r="K99">
        <v>2509.81</v>
      </c>
      <c r="L99" s="2">
        <v>3036.87</v>
      </c>
      <c r="M99" t="s">
        <v>156</v>
      </c>
    </row>
    <row r="100" spans="1:13">
      <c r="A100">
        <v>15806</v>
      </c>
      <c r="B100" t="s">
        <v>77</v>
      </c>
      <c r="C100" s="10">
        <v>45291</v>
      </c>
      <c r="D100" t="s">
        <v>328</v>
      </c>
      <c r="E100" t="s">
        <v>153</v>
      </c>
      <c r="F100">
        <v>45350</v>
      </c>
      <c r="G100">
        <v>195241</v>
      </c>
      <c r="H100">
        <v>195241</v>
      </c>
      <c r="I100" t="s">
        <v>155</v>
      </c>
      <c r="J100">
        <v>1270.8399999999999</v>
      </c>
      <c r="K100">
        <v>1050.28</v>
      </c>
      <c r="L100" s="2">
        <v>1270.8399999999999</v>
      </c>
      <c r="M100" t="s">
        <v>156</v>
      </c>
    </row>
    <row r="101" spans="1:13">
      <c r="A101">
        <v>15797</v>
      </c>
      <c r="B101" t="s">
        <v>68</v>
      </c>
      <c r="C101" s="10">
        <v>45291</v>
      </c>
      <c r="D101" t="s">
        <v>329</v>
      </c>
      <c r="E101" t="s">
        <v>153</v>
      </c>
      <c r="F101">
        <v>45298</v>
      </c>
      <c r="G101" t="s">
        <v>330</v>
      </c>
      <c r="H101" t="s">
        <v>330</v>
      </c>
      <c r="I101" t="s">
        <v>155</v>
      </c>
      <c r="J101">
        <v>248.05</v>
      </c>
      <c r="K101">
        <v>205</v>
      </c>
      <c r="L101" s="2">
        <v>248.05</v>
      </c>
      <c r="M101" t="s">
        <v>156</v>
      </c>
    </row>
    <row r="102" spans="1:13">
      <c r="A102">
        <v>15799</v>
      </c>
      <c r="B102" t="s">
        <v>75</v>
      </c>
      <c r="C102" s="10">
        <v>45289</v>
      </c>
      <c r="D102" t="s">
        <v>331</v>
      </c>
      <c r="E102" t="s">
        <v>153</v>
      </c>
      <c r="F102">
        <v>45322</v>
      </c>
      <c r="G102">
        <v>1101318611</v>
      </c>
      <c r="H102">
        <v>1101318611</v>
      </c>
      <c r="I102" t="s">
        <v>155</v>
      </c>
      <c r="J102">
        <v>14779.54</v>
      </c>
      <c r="K102">
        <v>14779.54</v>
      </c>
      <c r="L102" s="2">
        <v>14779.54</v>
      </c>
      <c r="M102" t="s">
        <v>156</v>
      </c>
    </row>
    <row r="103" spans="1:13">
      <c r="A103">
        <v>15800</v>
      </c>
      <c r="B103" t="s">
        <v>75</v>
      </c>
      <c r="C103" s="10">
        <v>45289</v>
      </c>
      <c r="D103" t="s">
        <v>332</v>
      </c>
      <c r="E103" t="s">
        <v>153</v>
      </c>
      <c r="F103">
        <v>45322</v>
      </c>
      <c r="G103">
        <v>1101319029</v>
      </c>
      <c r="H103">
        <v>1101319029</v>
      </c>
      <c r="I103" t="s">
        <v>155</v>
      </c>
      <c r="J103">
        <v>213.95</v>
      </c>
      <c r="K103">
        <v>213.95</v>
      </c>
      <c r="L103" s="2">
        <v>213.95</v>
      </c>
      <c r="M103" t="s">
        <v>156</v>
      </c>
    </row>
    <row r="104" spans="1:13">
      <c r="A104">
        <v>15801</v>
      </c>
      <c r="B104" t="s">
        <v>75</v>
      </c>
      <c r="C104" s="10">
        <v>45289</v>
      </c>
      <c r="D104" t="s">
        <v>333</v>
      </c>
      <c r="E104" t="s">
        <v>153</v>
      </c>
      <c r="F104">
        <v>45322</v>
      </c>
      <c r="G104">
        <v>1101319028</v>
      </c>
      <c r="H104">
        <v>1101319028</v>
      </c>
      <c r="I104" t="s">
        <v>155</v>
      </c>
      <c r="J104">
        <v>892.61</v>
      </c>
      <c r="K104">
        <v>892.61</v>
      </c>
      <c r="L104" s="2">
        <v>892.61</v>
      </c>
      <c r="M104" t="s">
        <v>156</v>
      </c>
    </row>
    <row r="105" spans="1:13">
      <c r="A105">
        <v>15802</v>
      </c>
      <c r="B105" t="s">
        <v>75</v>
      </c>
      <c r="C105" s="10">
        <v>45289</v>
      </c>
      <c r="D105" t="s">
        <v>334</v>
      </c>
      <c r="E105" t="s">
        <v>153</v>
      </c>
      <c r="F105">
        <v>45322</v>
      </c>
      <c r="G105">
        <v>1101318610</v>
      </c>
      <c r="H105">
        <v>1101318610</v>
      </c>
      <c r="I105" t="s">
        <v>155</v>
      </c>
      <c r="J105">
        <v>5957.62</v>
      </c>
      <c r="K105">
        <v>5957.62</v>
      </c>
      <c r="L105" s="2">
        <v>5957.62</v>
      </c>
      <c r="M105" t="s">
        <v>156</v>
      </c>
    </row>
    <row r="106" spans="1:13">
      <c r="A106">
        <v>15789</v>
      </c>
      <c r="B106" t="s">
        <v>48</v>
      </c>
      <c r="C106" s="10">
        <v>45289</v>
      </c>
      <c r="D106" t="s">
        <v>335</v>
      </c>
      <c r="E106" t="s">
        <v>153</v>
      </c>
      <c r="F106">
        <v>45320</v>
      </c>
      <c r="G106" t="s">
        <v>336</v>
      </c>
      <c r="H106" t="s">
        <v>336</v>
      </c>
      <c r="I106" t="s">
        <v>155</v>
      </c>
      <c r="J106">
        <v>114.95</v>
      </c>
      <c r="K106">
        <v>95</v>
      </c>
      <c r="L106" s="2">
        <v>114.95</v>
      </c>
      <c r="M106" t="s">
        <v>156</v>
      </c>
    </row>
    <row r="107" spans="1:13">
      <c r="A107">
        <v>15788</v>
      </c>
      <c r="B107" t="s">
        <v>48</v>
      </c>
      <c r="C107" s="10">
        <v>45289</v>
      </c>
      <c r="D107" t="s">
        <v>337</v>
      </c>
      <c r="E107" t="s">
        <v>153</v>
      </c>
      <c r="F107">
        <v>45320</v>
      </c>
      <c r="G107" t="s">
        <v>338</v>
      </c>
      <c r="H107" t="s">
        <v>338</v>
      </c>
      <c r="I107" t="s">
        <v>155</v>
      </c>
      <c r="J107">
        <v>114.95</v>
      </c>
      <c r="K107">
        <v>95</v>
      </c>
      <c r="L107" s="2">
        <v>114.95</v>
      </c>
      <c r="M107" t="s">
        <v>156</v>
      </c>
    </row>
    <row r="108" spans="1:13">
      <c r="A108">
        <v>15794</v>
      </c>
      <c r="B108" t="s">
        <v>86</v>
      </c>
      <c r="C108" s="10">
        <v>45296</v>
      </c>
      <c r="D108" t="s">
        <v>339</v>
      </c>
      <c r="E108" t="s">
        <v>153</v>
      </c>
      <c r="F108">
        <v>45311</v>
      </c>
      <c r="G108" t="s">
        <v>340</v>
      </c>
      <c r="H108" t="s">
        <v>340</v>
      </c>
      <c r="I108" t="s">
        <v>155</v>
      </c>
      <c r="J108">
        <v>484.59</v>
      </c>
      <c r="K108">
        <v>400.66</v>
      </c>
      <c r="L108" s="2">
        <v>484.59</v>
      </c>
      <c r="M108" t="s">
        <v>156</v>
      </c>
    </row>
    <row r="109" spans="1:13">
      <c r="A109">
        <v>15782</v>
      </c>
      <c r="B109" t="s">
        <v>67</v>
      </c>
      <c r="C109" s="10">
        <v>45291</v>
      </c>
      <c r="D109" t="s">
        <v>341</v>
      </c>
      <c r="E109" t="s">
        <v>153</v>
      </c>
      <c r="F109">
        <v>45322</v>
      </c>
      <c r="G109">
        <v>202305982</v>
      </c>
      <c r="H109">
        <v>202305982</v>
      </c>
      <c r="I109" t="s">
        <v>155</v>
      </c>
      <c r="J109">
        <v>2001.1</v>
      </c>
      <c r="K109">
        <v>1653.8</v>
      </c>
      <c r="L109" s="2">
        <v>2001.1</v>
      </c>
      <c r="M109" t="s">
        <v>156</v>
      </c>
    </row>
    <row r="110" spans="1:13">
      <c r="A110">
        <v>15772</v>
      </c>
      <c r="B110" t="s">
        <v>61</v>
      </c>
      <c r="C110" s="10">
        <v>45288</v>
      </c>
      <c r="D110" t="s">
        <v>342</v>
      </c>
      <c r="E110" t="s">
        <v>153</v>
      </c>
      <c r="F110">
        <v>45318</v>
      </c>
      <c r="G110" t="s">
        <v>343</v>
      </c>
      <c r="H110" t="s">
        <v>343</v>
      </c>
      <c r="I110" t="s">
        <v>155</v>
      </c>
      <c r="J110">
        <v>8618.32</v>
      </c>
      <c r="K110">
        <v>7122.58</v>
      </c>
      <c r="L110" s="2">
        <v>8618.32</v>
      </c>
      <c r="M110" t="s">
        <v>156</v>
      </c>
    </row>
    <row r="111" spans="1:13">
      <c r="A111">
        <v>15766</v>
      </c>
      <c r="B111" t="s">
        <v>83</v>
      </c>
      <c r="C111" s="10">
        <v>45289</v>
      </c>
      <c r="D111" t="s">
        <v>344</v>
      </c>
      <c r="E111" t="s">
        <v>153</v>
      </c>
      <c r="F111">
        <v>45322</v>
      </c>
      <c r="G111">
        <v>201111992</v>
      </c>
      <c r="H111">
        <v>201111992</v>
      </c>
      <c r="I111" t="s">
        <v>155</v>
      </c>
      <c r="J111">
        <v>535</v>
      </c>
      <c r="K111">
        <v>535</v>
      </c>
      <c r="L111" s="2">
        <v>535</v>
      </c>
      <c r="M111" t="s">
        <v>156</v>
      </c>
    </row>
    <row r="112" spans="1:13">
      <c r="A112">
        <v>15770</v>
      </c>
      <c r="B112" t="s">
        <v>75</v>
      </c>
      <c r="C112" s="10">
        <v>45289</v>
      </c>
      <c r="D112" t="s">
        <v>345</v>
      </c>
      <c r="E112" t="s">
        <v>153</v>
      </c>
      <c r="F112">
        <v>45319</v>
      </c>
      <c r="G112">
        <v>1101318580</v>
      </c>
      <c r="H112">
        <v>1101318580</v>
      </c>
      <c r="I112" t="s">
        <v>155</v>
      </c>
      <c r="J112">
        <v>18842.400000000001</v>
      </c>
      <c r="K112">
        <v>18842.400000000001</v>
      </c>
      <c r="L112" s="2">
        <v>18842.400000000001</v>
      </c>
      <c r="M112" t="s">
        <v>156</v>
      </c>
    </row>
    <row r="113" spans="1:13">
      <c r="A113">
        <v>15769</v>
      </c>
      <c r="B113" t="s">
        <v>175</v>
      </c>
      <c r="C113" s="10">
        <v>45288</v>
      </c>
      <c r="D113" t="s">
        <v>346</v>
      </c>
      <c r="E113" t="s">
        <v>153</v>
      </c>
      <c r="F113">
        <v>45298</v>
      </c>
      <c r="G113" t="s">
        <v>347</v>
      </c>
      <c r="H113" t="s">
        <v>347</v>
      </c>
      <c r="I113" t="s">
        <v>155</v>
      </c>
      <c r="J113">
        <v>564.33000000000004</v>
      </c>
      <c r="K113">
        <v>564.33000000000004</v>
      </c>
      <c r="L113" s="2">
        <v>564.33000000000004</v>
      </c>
      <c r="M113" t="s">
        <v>156</v>
      </c>
    </row>
    <row r="114" spans="1:13">
      <c r="A114">
        <v>15768</v>
      </c>
      <c r="B114" t="s">
        <v>35</v>
      </c>
      <c r="C114" s="10">
        <v>45291</v>
      </c>
      <c r="D114" t="s">
        <v>348</v>
      </c>
      <c r="E114" t="s">
        <v>153</v>
      </c>
      <c r="F114">
        <v>45306</v>
      </c>
      <c r="G114">
        <v>4879519762</v>
      </c>
      <c r="H114">
        <v>4879519762</v>
      </c>
      <c r="I114" t="s">
        <v>155</v>
      </c>
      <c r="J114">
        <v>10.4</v>
      </c>
      <c r="K114">
        <v>10.4</v>
      </c>
      <c r="L114" s="2">
        <v>10.4</v>
      </c>
      <c r="M114" t="s">
        <v>156</v>
      </c>
    </row>
    <row r="115" spans="1:13">
      <c r="A115">
        <v>15773</v>
      </c>
      <c r="B115" t="s">
        <v>60</v>
      </c>
      <c r="C115" s="10">
        <v>45286</v>
      </c>
      <c r="D115" t="s">
        <v>349</v>
      </c>
      <c r="E115" t="s">
        <v>153</v>
      </c>
      <c r="F115">
        <v>45316</v>
      </c>
      <c r="G115" t="s">
        <v>350</v>
      </c>
      <c r="H115" t="s">
        <v>350</v>
      </c>
      <c r="I115" t="s">
        <v>155</v>
      </c>
      <c r="J115">
        <v>8879.9500000000007</v>
      </c>
      <c r="K115">
        <v>7338.8</v>
      </c>
      <c r="L115" s="2">
        <v>8879.9500000000007</v>
      </c>
      <c r="M115" t="s">
        <v>156</v>
      </c>
    </row>
    <row r="116" spans="1:13">
      <c r="A116">
        <v>15761</v>
      </c>
      <c r="B116" t="s">
        <v>151</v>
      </c>
      <c r="C116" s="10">
        <v>45281</v>
      </c>
      <c r="D116" t="s">
        <v>351</v>
      </c>
      <c r="E116" t="s">
        <v>153</v>
      </c>
      <c r="F116">
        <v>45322</v>
      </c>
      <c r="G116" t="s">
        <v>352</v>
      </c>
      <c r="H116" t="s">
        <v>352</v>
      </c>
      <c r="I116" t="s">
        <v>155</v>
      </c>
      <c r="J116">
        <v>1500</v>
      </c>
      <c r="K116">
        <v>1500</v>
      </c>
      <c r="L116" s="2">
        <v>1500</v>
      </c>
      <c r="M116" t="s">
        <v>156</v>
      </c>
    </row>
    <row r="117" spans="1:13">
      <c r="A117">
        <v>15760</v>
      </c>
      <c r="B117" t="s">
        <v>151</v>
      </c>
      <c r="C117" s="10">
        <v>45281</v>
      </c>
      <c r="D117" t="s">
        <v>353</v>
      </c>
      <c r="E117" t="s">
        <v>153</v>
      </c>
      <c r="F117">
        <v>45322</v>
      </c>
      <c r="G117" t="s">
        <v>354</v>
      </c>
      <c r="H117" t="s">
        <v>354</v>
      </c>
      <c r="I117" t="s">
        <v>155</v>
      </c>
      <c r="J117">
        <v>4000</v>
      </c>
      <c r="K117">
        <v>4000</v>
      </c>
      <c r="L117" s="2">
        <v>4000</v>
      </c>
      <c r="M117" t="s">
        <v>156</v>
      </c>
    </row>
    <row r="118" spans="1:13">
      <c r="A118">
        <v>15756</v>
      </c>
      <c r="B118" t="s">
        <v>48</v>
      </c>
      <c r="C118" s="10">
        <v>45261</v>
      </c>
      <c r="D118" t="s">
        <v>355</v>
      </c>
      <c r="E118" t="s">
        <v>153</v>
      </c>
      <c r="F118">
        <v>45322</v>
      </c>
      <c r="G118" t="s">
        <v>356</v>
      </c>
      <c r="H118" t="s">
        <v>357</v>
      </c>
      <c r="I118" t="s">
        <v>155</v>
      </c>
      <c r="J118">
        <v>335.65</v>
      </c>
      <c r="K118">
        <v>277.39999999999998</v>
      </c>
      <c r="L118" s="2">
        <v>335.65</v>
      </c>
      <c r="M118" t="s">
        <v>156</v>
      </c>
    </row>
    <row r="119" spans="1:13">
      <c r="A119">
        <v>15754</v>
      </c>
      <c r="B119" t="s">
        <v>48</v>
      </c>
      <c r="C119" s="10">
        <v>45261</v>
      </c>
      <c r="D119" t="s">
        <v>358</v>
      </c>
      <c r="E119" t="s">
        <v>153</v>
      </c>
      <c r="F119">
        <v>45322</v>
      </c>
      <c r="G119" t="s">
        <v>359</v>
      </c>
      <c r="H119" t="s">
        <v>360</v>
      </c>
      <c r="I119" t="s">
        <v>155</v>
      </c>
      <c r="J119">
        <v>394.16</v>
      </c>
      <c r="K119">
        <v>325.75</v>
      </c>
      <c r="L119" s="2">
        <v>394.16</v>
      </c>
      <c r="M119" t="s">
        <v>156</v>
      </c>
    </row>
    <row r="120" spans="1:13">
      <c r="A120">
        <v>15757</v>
      </c>
      <c r="B120" t="s">
        <v>48</v>
      </c>
      <c r="C120" s="10">
        <v>45261</v>
      </c>
      <c r="D120" t="s">
        <v>361</v>
      </c>
      <c r="E120" t="s">
        <v>153</v>
      </c>
      <c r="F120">
        <v>45322</v>
      </c>
      <c r="G120" t="s">
        <v>362</v>
      </c>
      <c r="H120" t="s">
        <v>363</v>
      </c>
      <c r="I120" t="s">
        <v>155</v>
      </c>
      <c r="J120">
        <v>2930.38</v>
      </c>
      <c r="K120">
        <v>2421.8000000000002</v>
      </c>
      <c r="L120" s="2">
        <v>2930.38</v>
      </c>
      <c r="M120" t="s">
        <v>156</v>
      </c>
    </row>
    <row r="121" spans="1:13">
      <c r="A121">
        <v>15753</v>
      </c>
      <c r="B121" t="s">
        <v>48</v>
      </c>
      <c r="C121" s="10">
        <v>45261</v>
      </c>
      <c r="D121" t="s">
        <v>364</v>
      </c>
      <c r="E121" t="s">
        <v>153</v>
      </c>
      <c r="F121">
        <v>45322</v>
      </c>
      <c r="G121" t="s">
        <v>365</v>
      </c>
      <c r="H121" t="s">
        <v>366</v>
      </c>
      <c r="I121" t="s">
        <v>155</v>
      </c>
      <c r="J121">
        <v>114.95</v>
      </c>
      <c r="K121">
        <v>95</v>
      </c>
      <c r="L121" s="2">
        <v>114.95</v>
      </c>
      <c r="M121" t="s">
        <v>156</v>
      </c>
    </row>
    <row r="122" spans="1:13">
      <c r="A122">
        <v>15751</v>
      </c>
      <c r="B122" t="s">
        <v>48</v>
      </c>
      <c r="C122" s="10">
        <v>45280</v>
      </c>
      <c r="D122" t="s">
        <v>367</v>
      </c>
      <c r="E122" t="s">
        <v>153</v>
      </c>
      <c r="F122">
        <v>45322</v>
      </c>
      <c r="G122" t="s">
        <v>368</v>
      </c>
      <c r="H122" t="s">
        <v>368</v>
      </c>
      <c r="I122" t="s">
        <v>155</v>
      </c>
      <c r="J122">
        <v>1020.18</v>
      </c>
      <c r="K122">
        <v>843.12</v>
      </c>
      <c r="L122" s="2">
        <v>1020.18</v>
      </c>
      <c r="M122" t="s">
        <v>156</v>
      </c>
    </row>
    <row r="123" spans="1:13">
      <c r="A123">
        <v>15755</v>
      </c>
      <c r="B123" t="s">
        <v>48</v>
      </c>
      <c r="C123" s="10">
        <v>45280</v>
      </c>
      <c r="D123" t="s">
        <v>369</v>
      </c>
      <c r="E123" t="s">
        <v>153</v>
      </c>
      <c r="F123">
        <v>45322</v>
      </c>
      <c r="G123" t="s">
        <v>370</v>
      </c>
      <c r="H123" t="s">
        <v>370</v>
      </c>
      <c r="I123" t="s">
        <v>155</v>
      </c>
      <c r="J123">
        <v>179.61</v>
      </c>
      <c r="K123">
        <v>148.44</v>
      </c>
      <c r="L123" s="2">
        <v>179.61</v>
      </c>
      <c r="M123" t="s">
        <v>156</v>
      </c>
    </row>
    <row r="124" spans="1:13">
      <c r="A124">
        <v>15752</v>
      </c>
      <c r="B124" t="s">
        <v>48</v>
      </c>
      <c r="C124" s="10">
        <v>45280</v>
      </c>
      <c r="D124" t="s">
        <v>371</v>
      </c>
      <c r="E124" t="s">
        <v>153</v>
      </c>
      <c r="F124">
        <v>45322</v>
      </c>
      <c r="G124" t="s">
        <v>372</v>
      </c>
      <c r="H124" t="s">
        <v>372</v>
      </c>
      <c r="I124" t="s">
        <v>155</v>
      </c>
      <c r="J124">
        <v>1055.5</v>
      </c>
      <c r="K124">
        <v>872.31</v>
      </c>
      <c r="L124" s="2">
        <v>1055.5</v>
      </c>
      <c r="M124" t="s">
        <v>156</v>
      </c>
    </row>
    <row r="125" spans="1:13">
      <c r="A125">
        <v>15744</v>
      </c>
      <c r="B125" t="s">
        <v>48</v>
      </c>
      <c r="C125" s="10">
        <v>45279</v>
      </c>
      <c r="D125" t="s">
        <v>373</v>
      </c>
      <c r="E125" t="s">
        <v>153</v>
      </c>
      <c r="F125">
        <v>45310</v>
      </c>
      <c r="G125" t="s">
        <v>374</v>
      </c>
      <c r="H125" t="s">
        <v>374</v>
      </c>
      <c r="I125" t="s">
        <v>155</v>
      </c>
      <c r="J125">
        <v>362.09</v>
      </c>
      <c r="K125">
        <v>299.25</v>
      </c>
      <c r="L125" s="2">
        <v>362.09</v>
      </c>
      <c r="M125" t="s">
        <v>156</v>
      </c>
    </row>
    <row r="126" spans="1:13">
      <c r="A126">
        <v>15737</v>
      </c>
      <c r="B126" t="s">
        <v>68</v>
      </c>
      <c r="C126" s="10">
        <v>45278</v>
      </c>
      <c r="D126" t="s">
        <v>375</v>
      </c>
      <c r="E126" t="s">
        <v>153</v>
      </c>
      <c r="F126">
        <v>45285</v>
      </c>
      <c r="G126" t="s">
        <v>376</v>
      </c>
      <c r="H126" t="s">
        <v>376</v>
      </c>
      <c r="I126" t="s">
        <v>155</v>
      </c>
      <c r="J126">
        <v>1361.1</v>
      </c>
      <c r="K126">
        <v>1124.8800000000001</v>
      </c>
      <c r="L126" s="2">
        <v>1361.1</v>
      </c>
      <c r="M126" t="s">
        <v>156</v>
      </c>
    </row>
    <row r="127" spans="1:13">
      <c r="A127">
        <v>15739</v>
      </c>
      <c r="B127" t="s">
        <v>81</v>
      </c>
      <c r="C127" s="10">
        <v>45261</v>
      </c>
      <c r="D127" t="s">
        <v>377</v>
      </c>
      <c r="E127" t="s">
        <v>153</v>
      </c>
      <c r="F127">
        <v>45261</v>
      </c>
      <c r="G127" t="s">
        <v>378</v>
      </c>
      <c r="H127">
        <v>2022223</v>
      </c>
      <c r="I127" t="s">
        <v>155</v>
      </c>
      <c r="J127">
        <v>3630</v>
      </c>
      <c r="K127">
        <v>3000</v>
      </c>
      <c r="L127" s="2">
        <v>3630</v>
      </c>
      <c r="M127" t="s">
        <v>156</v>
      </c>
    </row>
    <row r="128" spans="1:13">
      <c r="B128" t="s">
        <v>48</v>
      </c>
      <c r="C128" s="10">
        <v>45231</v>
      </c>
      <c r="D128" t="s">
        <v>379</v>
      </c>
      <c r="E128" t="s">
        <v>306</v>
      </c>
      <c r="F128">
        <v>45231</v>
      </c>
      <c r="G128" t="s">
        <v>380</v>
      </c>
      <c r="H128" t="s">
        <v>381</v>
      </c>
      <c r="I128" t="s">
        <v>155</v>
      </c>
      <c r="J128">
        <v>169.4</v>
      </c>
      <c r="K128">
        <v>140</v>
      </c>
      <c r="L128" s="2">
        <v>169.4</v>
      </c>
      <c r="M128" t="s">
        <v>156</v>
      </c>
    </row>
    <row r="129" spans="1:13">
      <c r="A129">
        <v>15724</v>
      </c>
      <c r="B129" t="s">
        <v>186</v>
      </c>
      <c r="C129" s="10">
        <v>45272</v>
      </c>
      <c r="D129" t="s">
        <v>382</v>
      </c>
      <c r="E129" t="s">
        <v>153</v>
      </c>
      <c r="F129">
        <v>45302</v>
      </c>
      <c r="G129">
        <v>2410070020</v>
      </c>
      <c r="H129">
        <v>2410070020</v>
      </c>
      <c r="I129" t="s">
        <v>155</v>
      </c>
      <c r="J129">
        <v>52210.9</v>
      </c>
      <c r="K129">
        <v>43149.5</v>
      </c>
      <c r="L129" s="2">
        <v>52210.9</v>
      </c>
      <c r="M129" t="s">
        <v>156</v>
      </c>
    </row>
    <row r="130" spans="1:13">
      <c r="A130">
        <v>15719</v>
      </c>
      <c r="B130" t="s">
        <v>27</v>
      </c>
      <c r="C130" s="10">
        <v>45231</v>
      </c>
      <c r="D130" t="s">
        <v>383</v>
      </c>
      <c r="E130" t="s">
        <v>153</v>
      </c>
      <c r="F130">
        <v>45261</v>
      </c>
      <c r="G130">
        <v>689647726</v>
      </c>
      <c r="H130">
        <v>689647726</v>
      </c>
      <c r="I130" t="s">
        <v>155</v>
      </c>
      <c r="J130">
        <v>168.61</v>
      </c>
      <c r="K130">
        <v>139.35</v>
      </c>
      <c r="L130" s="2">
        <v>168.61</v>
      </c>
      <c r="M130" t="s">
        <v>156</v>
      </c>
    </row>
    <row r="131" spans="1:13">
      <c r="A131">
        <v>15720</v>
      </c>
      <c r="B131" t="s">
        <v>27</v>
      </c>
      <c r="C131" s="10">
        <v>45231</v>
      </c>
      <c r="D131" t="s">
        <v>384</v>
      </c>
      <c r="E131" t="s">
        <v>153</v>
      </c>
      <c r="F131">
        <v>45261</v>
      </c>
      <c r="G131">
        <v>689646751</v>
      </c>
      <c r="H131">
        <v>689646751</v>
      </c>
      <c r="I131" t="s">
        <v>155</v>
      </c>
      <c r="J131">
        <v>197.23</v>
      </c>
      <c r="K131">
        <v>163</v>
      </c>
      <c r="L131" s="2">
        <v>197.23</v>
      </c>
      <c r="M131" t="s">
        <v>156</v>
      </c>
    </row>
    <row r="132" spans="1:13">
      <c r="A132">
        <v>15717</v>
      </c>
      <c r="B132" t="s">
        <v>27</v>
      </c>
      <c r="C132" s="10">
        <v>45261</v>
      </c>
      <c r="D132" t="s">
        <v>385</v>
      </c>
      <c r="E132" t="s">
        <v>153</v>
      </c>
      <c r="F132">
        <v>45291</v>
      </c>
      <c r="G132">
        <v>689656936</v>
      </c>
      <c r="H132">
        <v>689656936</v>
      </c>
      <c r="I132" t="s">
        <v>155</v>
      </c>
      <c r="J132">
        <v>394.46</v>
      </c>
      <c r="K132">
        <v>326</v>
      </c>
      <c r="L132" s="2">
        <v>394.46</v>
      </c>
      <c r="M132" t="s">
        <v>156</v>
      </c>
    </row>
    <row r="133" spans="1:13">
      <c r="A133">
        <v>15718</v>
      </c>
      <c r="B133" t="s">
        <v>27</v>
      </c>
      <c r="C133" s="10">
        <v>45261</v>
      </c>
      <c r="D133" t="s">
        <v>386</v>
      </c>
      <c r="E133" t="s">
        <v>153</v>
      </c>
      <c r="F133">
        <v>45291</v>
      </c>
      <c r="G133">
        <v>689657877</v>
      </c>
      <c r="H133">
        <v>689657877</v>
      </c>
      <c r="I133" t="s">
        <v>155</v>
      </c>
      <c r="J133">
        <v>168.61</v>
      </c>
      <c r="K133">
        <v>139.35</v>
      </c>
      <c r="L133" s="2">
        <v>168.61</v>
      </c>
      <c r="M133" t="s">
        <v>156</v>
      </c>
    </row>
    <row r="134" spans="1:13">
      <c r="A134">
        <v>15714</v>
      </c>
      <c r="B134" t="s">
        <v>87</v>
      </c>
      <c r="C134" s="10">
        <v>45265</v>
      </c>
      <c r="D134" t="s">
        <v>387</v>
      </c>
      <c r="E134" t="s">
        <v>153</v>
      </c>
      <c r="F134">
        <v>45292</v>
      </c>
      <c r="G134" t="s">
        <v>388</v>
      </c>
      <c r="H134" t="s">
        <v>388</v>
      </c>
      <c r="I134" t="s">
        <v>155</v>
      </c>
      <c r="J134">
        <v>93323.55</v>
      </c>
      <c r="K134">
        <v>93323.55</v>
      </c>
      <c r="L134" s="2">
        <v>93323.55</v>
      </c>
      <c r="M134" t="s">
        <v>156</v>
      </c>
    </row>
    <row r="135" spans="1:13">
      <c r="A135">
        <v>15708</v>
      </c>
      <c r="B135" t="s">
        <v>68</v>
      </c>
      <c r="C135" s="10">
        <v>45260</v>
      </c>
      <c r="D135" t="s">
        <v>389</v>
      </c>
      <c r="E135" t="s">
        <v>153</v>
      </c>
      <c r="F135">
        <v>45267</v>
      </c>
      <c r="G135" t="s">
        <v>390</v>
      </c>
      <c r="H135" t="s">
        <v>390</v>
      </c>
      <c r="I135" t="s">
        <v>155</v>
      </c>
      <c r="J135">
        <v>248.05</v>
      </c>
      <c r="K135">
        <v>205</v>
      </c>
      <c r="L135" s="2">
        <v>248.05</v>
      </c>
      <c r="M135" t="s">
        <v>156</v>
      </c>
    </row>
    <row r="136" spans="1:13">
      <c r="A136">
        <v>15709</v>
      </c>
      <c r="B136" t="s">
        <v>391</v>
      </c>
      <c r="C136" s="10">
        <v>45260</v>
      </c>
      <c r="D136" t="s">
        <v>392</v>
      </c>
      <c r="E136" t="s">
        <v>153</v>
      </c>
      <c r="F136">
        <v>45290</v>
      </c>
      <c r="G136">
        <v>202301400</v>
      </c>
      <c r="H136">
        <v>202301400</v>
      </c>
      <c r="I136" t="s">
        <v>155</v>
      </c>
      <c r="J136">
        <v>2311.54</v>
      </c>
      <c r="K136">
        <v>1910.36</v>
      </c>
      <c r="L136" s="2">
        <v>2311.54</v>
      </c>
      <c r="M136" t="s">
        <v>156</v>
      </c>
    </row>
    <row r="137" spans="1:13">
      <c r="A137">
        <v>15706</v>
      </c>
      <c r="B137" t="s">
        <v>48</v>
      </c>
      <c r="C137" s="10">
        <v>45265</v>
      </c>
      <c r="D137" t="s">
        <v>393</v>
      </c>
      <c r="E137" t="s">
        <v>153</v>
      </c>
      <c r="F137">
        <v>45296</v>
      </c>
      <c r="G137" t="s">
        <v>394</v>
      </c>
      <c r="H137" t="s">
        <v>394</v>
      </c>
      <c r="I137" t="s">
        <v>155</v>
      </c>
      <c r="J137">
        <v>182.41</v>
      </c>
      <c r="K137">
        <v>150.75</v>
      </c>
      <c r="L137" s="2">
        <v>182.41</v>
      </c>
      <c r="M137" t="s">
        <v>156</v>
      </c>
    </row>
    <row r="138" spans="1:13">
      <c r="A138">
        <v>15701</v>
      </c>
      <c r="B138" t="s">
        <v>58</v>
      </c>
      <c r="C138" s="10">
        <v>45260</v>
      </c>
      <c r="D138" t="s">
        <v>395</v>
      </c>
      <c r="E138" t="s">
        <v>153</v>
      </c>
      <c r="F138">
        <v>45290</v>
      </c>
      <c r="G138">
        <v>342302964</v>
      </c>
      <c r="H138">
        <v>342302964</v>
      </c>
      <c r="I138" t="s">
        <v>155</v>
      </c>
      <c r="J138">
        <v>1167.17</v>
      </c>
      <c r="K138">
        <v>964.6</v>
      </c>
      <c r="L138" s="2">
        <v>1167.17</v>
      </c>
      <c r="M138" t="s">
        <v>156</v>
      </c>
    </row>
    <row r="139" spans="1:13">
      <c r="A139">
        <v>15705</v>
      </c>
      <c r="B139" t="s">
        <v>32</v>
      </c>
      <c r="C139" s="10">
        <v>45231</v>
      </c>
      <c r="D139" t="s">
        <v>396</v>
      </c>
      <c r="E139" t="s">
        <v>153</v>
      </c>
      <c r="F139">
        <v>45231</v>
      </c>
      <c r="G139" t="s">
        <v>397</v>
      </c>
      <c r="H139">
        <v>88057</v>
      </c>
      <c r="I139" t="s">
        <v>155</v>
      </c>
      <c r="J139">
        <v>770</v>
      </c>
      <c r="K139">
        <v>770</v>
      </c>
      <c r="L139" s="2">
        <v>770</v>
      </c>
      <c r="M139" t="s">
        <v>156</v>
      </c>
    </row>
    <row r="140" spans="1:13">
      <c r="A140">
        <v>15689</v>
      </c>
      <c r="B140" t="s">
        <v>67</v>
      </c>
      <c r="C140" s="10">
        <v>45260</v>
      </c>
      <c r="D140" t="s">
        <v>398</v>
      </c>
      <c r="E140" t="s">
        <v>153</v>
      </c>
      <c r="F140">
        <v>45291</v>
      </c>
      <c r="G140">
        <v>202305359</v>
      </c>
      <c r="H140">
        <v>202305359</v>
      </c>
      <c r="I140" t="s">
        <v>155</v>
      </c>
      <c r="J140">
        <v>6436.5</v>
      </c>
      <c r="K140">
        <v>5319.42</v>
      </c>
      <c r="L140" s="2">
        <v>6436.5</v>
      </c>
      <c r="M140" t="s">
        <v>156</v>
      </c>
    </row>
    <row r="141" spans="1:13">
      <c r="A141">
        <v>15693</v>
      </c>
      <c r="B141" t="s">
        <v>86</v>
      </c>
      <c r="C141" s="10">
        <v>45264</v>
      </c>
      <c r="D141" t="s">
        <v>399</v>
      </c>
      <c r="E141" t="s">
        <v>153</v>
      </c>
      <c r="F141">
        <v>45279</v>
      </c>
      <c r="G141" t="s">
        <v>400</v>
      </c>
      <c r="H141" t="s">
        <v>400</v>
      </c>
      <c r="I141" t="s">
        <v>155</v>
      </c>
      <c r="J141">
        <v>1668.54</v>
      </c>
      <c r="K141">
        <v>1380.21</v>
      </c>
      <c r="L141" s="2">
        <v>1668.54</v>
      </c>
      <c r="M141" t="s">
        <v>156</v>
      </c>
    </row>
    <row r="142" spans="1:13">
      <c r="A142">
        <v>15686</v>
      </c>
      <c r="B142" t="s">
        <v>35</v>
      </c>
      <c r="C142" s="10">
        <v>45260</v>
      </c>
      <c r="D142" t="s">
        <v>401</v>
      </c>
      <c r="E142" t="s">
        <v>153</v>
      </c>
      <c r="F142">
        <v>45275</v>
      </c>
      <c r="G142">
        <v>4860448476</v>
      </c>
      <c r="H142">
        <v>4860448476</v>
      </c>
      <c r="I142" t="s">
        <v>155</v>
      </c>
      <c r="J142">
        <v>10.4</v>
      </c>
      <c r="K142">
        <v>10.4</v>
      </c>
      <c r="L142" s="2">
        <v>10.4</v>
      </c>
      <c r="M142" t="s">
        <v>156</v>
      </c>
    </row>
    <row r="143" spans="1:13">
      <c r="A143">
        <v>15683</v>
      </c>
      <c r="B143" t="s">
        <v>175</v>
      </c>
      <c r="C143" s="10">
        <v>45254</v>
      </c>
      <c r="D143" t="s">
        <v>402</v>
      </c>
      <c r="E143" t="s">
        <v>153</v>
      </c>
      <c r="F143">
        <v>45264</v>
      </c>
      <c r="G143" t="s">
        <v>403</v>
      </c>
      <c r="H143" t="s">
        <v>403</v>
      </c>
      <c r="I143" t="s">
        <v>155</v>
      </c>
      <c r="J143">
        <v>564.33000000000004</v>
      </c>
      <c r="K143">
        <v>564.33000000000004</v>
      </c>
      <c r="L143" s="2">
        <v>564.33000000000004</v>
      </c>
      <c r="M143" t="s">
        <v>156</v>
      </c>
    </row>
    <row r="144" spans="1:13">
      <c r="A144">
        <v>15681</v>
      </c>
      <c r="B144" t="s">
        <v>83</v>
      </c>
      <c r="C144" s="10">
        <v>45261</v>
      </c>
      <c r="D144" t="s">
        <v>404</v>
      </c>
      <c r="E144" t="s">
        <v>153</v>
      </c>
      <c r="F144">
        <v>45292</v>
      </c>
      <c r="G144">
        <v>201111894</v>
      </c>
      <c r="H144">
        <v>201111894</v>
      </c>
      <c r="I144" t="s">
        <v>155</v>
      </c>
      <c r="J144">
        <v>535</v>
      </c>
      <c r="K144">
        <v>535</v>
      </c>
      <c r="L144" s="2">
        <v>535</v>
      </c>
      <c r="M144" t="s">
        <v>156</v>
      </c>
    </row>
    <row r="145" spans="1:13">
      <c r="A145">
        <v>15682</v>
      </c>
      <c r="B145" t="s">
        <v>75</v>
      </c>
      <c r="C145" s="10">
        <v>45254</v>
      </c>
      <c r="D145" t="s">
        <v>405</v>
      </c>
      <c r="E145" t="s">
        <v>153</v>
      </c>
      <c r="F145">
        <v>45284</v>
      </c>
      <c r="G145">
        <v>1101312763</v>
      </c>
      <c r="H145">
        <v>1101312763</v>
      </c>
      <c r="I145" t="s">
        <v>155</v>
      </c>
      <c r="J145">
        <v>18842.400000000001</v>
      </c>
      <c r="K145">
        <v>18842.400000000001</v>
      </c>
      <c r="L145" s="2">
        <v>18842.400000000001</v>
      </c>
      <c r="M145" t="s">
        <v>156</v>
      </c>
    </row>
    <row r="146" spans="1:13">
      <c r="A146">
        <v>15665</v>
      </c>
      <c r="B146" t="s">
        <v>253</v>
      </c>
      <c r="C146" s="10">
        <v>45260</v>
      </c>
      <c r="D146" t="s">
        <v>406</v>
      </c>
      <c r="E146" t="s">
        <v>153</v>
      </c>
      <c r="F146">
        <v>45291</v>
      </c>
      <c r="G146" t="s">
        <v>407</v>
      </c>
      <c r="H146" t="s">
        <v>407</v>
      </c>
      <c r="I146" t="s">
        <v>155</v>
      </c>
      <c r="J146">
        <v>740435</v>
      </c>
      <c r="K146">
        <v>740435</v>
      </c>
      <c r="L146" s="2">
        <v>740435</v>
      </c>
      <c r="M146" t="s">
        <v>156</v>
      </c>
    </row>
    <row r="147" spans="1:13">
      <c r="A147">
        <v>15660</v>
      </c>
      <c r="B147" t="s">
        <v>93</v>
      </c>
      <c r="C147" s="10">
        <v>45238</v>
      </c>
      <c r="D147" t="s">
        <v>408</v>
      </c>
      <c r="E147" t="s">
        <v>153</v>
      </c>
      <c r="F147">
        <v>45252</v>
      </c>
      <c r="G147" t="s">
        <v>409</v>
      </c>
      <c r="H147" t="s">
        <v>409</v>
      </c>
      <c r="I147" t="s">
        <v>155</v>
      </c>
      <c r="J147">
        <v>10835.55</v>
      </c>
      <c r="K147">
        <v>8955</v>
      </c>
      <c r="L147" s="2">
        <v>10835.55</v>
      </c>
      <c r="M147" t="s">
        <v>156</v>
      </c>
    </row>
    <row r="148" spans="1:13">
      <c r="A148">
        <v>15659</v>
      </c>
      <c r="B148" t="s">
        <v>93</v>
      </c>
      <c r="C148" s="10">
        <v>45231</v>
      </c>
      <c r="D148" t="s">
        <v>410</v>
      </c>
      <c r="E148" t="s">
        <v>153</v>
      </c>
      <c r="F148">
        <v>45222</v>
      </c>
      <c r="G148" t="s">
        <v>411</v>
      </c>
      <c r="H148" t="s">
        <v>412</v>
      </c>
      <c r="I148" t="s">
        <v>155</v>
      </c>
      <c r="J148">
        <v>6019.75</v>
      </c>
      <c r="K148">
        <v>4975</v>
      </c>
      <c r="L148" s="2">
        <v>6019.75</v>
      </c>
      <c r="M148" t="s">
        <v>156</v>
      </c>
    </row>
    <row r="149" spans="1:13">
      <c r="A149">
        <v>15658</v>
      </c>
      <c r="B149" t="s">
        <v>413</v>
      </c>
      <c r="C149" s="10">
        <v>45231</v>
      </c>
      <c r="D149" t="s">
        <v>414</v>
      </c>
      <c r="E149" t="s">
        <v>153</v>
      </c>
      <c r="F149">
        <v>45252</v>
      </c>
      <c r="G149" t="s">
        <v>415</v>
      </c>
      <c r="H149" t="s">
        <v>415</v>
      </c>
      <c r="I149" t="s">
        <v>155</v>
      </c>
      <c r="J149">
        <v>5556.62</v>
      </c>
      <c r="K149">
        <v>5556.62</v>
      </c>
      <c r="L149" s="2">
        <v>5556.62</v>
      </c>
      <c r="M149" t="s">
        <v>156</v>
      </c>
    </row>
    <row r="150" spans="1:13">
      <c r="A150">
        <v>15655</v>
      </c>
      <c r="B150" t="s">
        <v>68</v>
      </c>
      <c r="C150" s="10">
        <v>45251</v>
      </c>
      <c r="D150" t="s">
        <v>416</v>
      </c>
      <c r="E150" t="s">
        <v>153</v>
      </c>
      <c r="F150">
        <v>45258</v>
      </c>
      <c r="G150" t="s">
        <v>417</v>
      </c>
      <c r="H150" t="s">
        <v>417</v>
      </c>
      <c r="I150" t="s">
        <v>155</v>
      </c>
      <c r="J150">
        <v>1361.1</v>
      </c>
      <c r="K150">
        <v>1124.8800000000001</v>
      </c>
      <c r="L150" s="2">
        <v>1361.1</v>
      </c>
      <c r="M150" t="s">
        <v>156</v>
      </c>
    </row>
    <row r="151" spans="1:13">
      <c r="A151">
        <v>15653</v>
      </c>
      <c r="B151" t="s">
        <v>75</v>
      </c>
      <c r="C151" s="10">
        <v>45250</v>
      </c>
      <c r="D151" t="s">
        <v>418</v>
      </c>
      <c r="E151" t="s">
        <v>153</v>
      </c>
      <c r="F151">
        <v>45280</v>
      </c>
      <c r="G151">
        <v>1101309515</v>
      </c>
      <c r="H151">
        <v>1101309515</v>
      </c>
      <c r="I151" t="s">
        <v>155</v>
      </c>
      <c r="J151">
        <v>113054.37</v>
      </c>
      <c r="K151">
        <v>113054.37</v>
      </c>
      <c r="L151" s="2">
        <v>113054.37</v>
      </c>
      <c r="M151" t="s">
        <v>156</v>
      </c>
    </row>
    <row r="152" spans="1:13">
      <c r="A152">
        <v>15644</v>
      </c>
      <c r="B152" t="s">
        <v>86</v>
      </c>
      <c r="C152" s="10">
        <v>45217</v>
      </c>
      <c r="D152" t="s">
        <v>419</v>
      </c>
      <c r="E152" t="s">
        <v>153</v>
      </c>
      <c r="F152">
        <v>45230</v>
      </c>
      <c r="G152" t="s">
        <v>420</v>
      </c>
      <c r="H152" t="s">
        <v>420</v>
      </c>
      <c r="I152" t="s">
        <v>155</v>
      </c>
      <c r="J152">
        <v>2249.89</v>
      </c>
      <c r="K152">
        <v>2092.87</v>
      </c>
      <c r="L152" s="2">
        <v>2249.89</v>
      </c>
      <c r="M152" t="s">
        <v>156</v>
      </c>
    </row>
    <row r="153" spans="1:13">
      <c r="A153">
        <v>15579</v>
      </c>
      <c r="B153" t="s">
        <v>48</v>
      </c>
      <c r="C153" s="10">
        <v>45225</v>
      </c>
      <c r="D153" t="s">
        <v>421</v>
      </c>
      <c r="E153" t="s">
        <v>153</v>
      </c>
      <c r="F153">
        <v>45256</v>
      </c>
      <c r="G153" t="s">
        <v>422</v>
      </c>
      <c r="H153" t="s">
        <v>422</v>
      </c>
      <c r="I153" t="s">
        <v>155</v>
      </c>
      <c r="J153">
        <v>179.61</v>
      </c>
      <c r="K153">
        <v>148.44</v>
      </c>
      <c r="L153" s="2">
        <v>179.61</v>
      </c>
      <c r="M153" t="s">
        <v>156</v>
      </c>
    </row>
    <row r="154" spans="1:13">
      <c r="A154">
        <v>15580</v>
      </c>
      <c r="B154" t="s">
        <v>48</v>
      </c>
      <c r="C154" s="10">
        <v>45225</v>
      </c>
      <c r="D154" t="s">
        <v>423</v>
      </c>
      <c r="E154" t="s">
        <v>153</v>
      </c>
      <c r="F154">
        <v>45256</v>
      </c>
      <c r="G154" t="s">
        <v>424</v>
      </c>
      <c r="H154" t="s">
        <v>424</v>
      </c>
      <c r="I154" t="s">
        <v>155</v>
      </c>
      <c r="J154">
        <v>1005.81</v>
      </c>
      <c r="K154">
        <v>831.25</v>
      </c>
      <c r="L154" s="2">
        <v>1005.81</v>
      </c>
      <c r="M154" t="s">
        <v>156</v>
      </c>
    </row>
    <row r="155" spans="1:13">
      <c r="A155">
        <v>15567</v>
      </c>
      <c r="B155" t="s">
        <v>83</v>
      </c>
      <c r="C155" s="10">
        <v>45232</v>
      </c>
      <c r="D155" t="s">
        <v>425</v>
      </c>
      <c r="E155" t="s">
        <v>153</v>
      </c>
      <c r="F155">
        <v>45262</v>
      </c>
      <c r="G155">
        <v>201111785</v>
      </c>
      <c r="H155">
        <v>201111785</v>
      </c>
      <c r="I155" t="s">
        <v>155</v>
      </c>
      <c r="J155">
        <v>535</v>
      </c>
      <c r="K155">
        <v>535</v>
      </c>
      <c r="L155" s="2">
        <v>535</v>
      </c>
      <c r="M155" t="s">
        <v>156</v>
      </c>
    </row>
    <row r="156" spans="1:13">
      <c r="A156">
        <v>15564</v>
      </c>
      <c r="B156" t="s">
        <v>35</v>
      </c>
      <c r="C156" s="10">
        <v>45230</v>
      </c>
      <c r="D156" t="s">
        <v>426</v>
      </c>
      <c r="E156" t="s">
        <v>153</v>
      </c>
      <c r="F156">
        <v>45232</v>
      </c>
      <c r="G156">
        <v>4835869796</v>
      </c>
      <c r="H156">
        <v>4835869796</v>
      </c>
      <c r="I156" t="s">
        <v>155</v>
      </c>
      <c r="J156">
        <v>22.4</v>
      </c>
      <c r="K156">
        <v>22.4</v>
      </c>
      <c r="L156" s="2">
        <v>22.4</v>
      </c>
      <c r="M156" t="s">
        <v>156</v>
      </c>
    </row>
    <row r="157" spans="1:13">
      <c r="A157">
        <v>15496</v>
      </c>
      <c r="B157" t="s">
        <v>413</v>
      </c>
      <c r="C157" s="10">
        <v>45202</v>
      </c>
      <c r="D157" t="s">
        <v>427</v>
      </c>
      <c r="E157" t="s">
        <v>153</v>
      </c>
      <c r="F157">
        <v>45250</v>
      </c>
      <c r="G157">
        <v>8251</v>
      </c>
      <c r="H157">
        <v>8251</v>
      </c>
      <c r="I157" t="s">
        <v>155</v>
      </c>
      <c r="J157">
        <v>9334.89</v>
      </c>
      <c r="K157">
        <v>9334.89</v>
      </c>
      <c r="L157" s="2">
        <v>9334.89</v>
      </c>
      <c r="M157" t="s">
        <v>156</v>
      </c>
    </row>
    <row r="158" spans="1:13">
      <c r="A158">
        <v>15577</v>
      </c>
      <c r="B158" t="s">
        <v>48</v>
      </c>
      <c r="C158" s="10">
        <v>45225</v>
      </c>
      <c r="D158" t="s">
        <v>428</v>
      </c>
      <c r="E158" t="s">
        <v>153</v>
      </c>
      <c r="F158">
        <v>45256</v>
      </c>
      <c r="G158" t="s">
        <v>429</v>
      </c>
      <c r="H158" t="s">
        <v>429</v>
      </c>
      <c r="I158" t="s">
        <v>155</v>
      </c>
      <c r="J158">
        <v>244.26</v>
      </c>
      <c r="K158">
        <v>201.87</v>
      </c>
      <c r="L158" s="2">
        <v>244.26</v>
      </c>
      <c r="M158" t="s">
        <v>156</v>
      </c>
    </row>
    <row r="159" spans="1:13">
      <c r="A159">
        <v>15537</v>
      </c>
      <c r="B159" t="s">
        <v>430</v>
      </c>
      <c r="C159" s="10">
        <v>45223</v>
      </c>
      <c r="D159" t="s">
        <v>431</v>
      </c>
      <c r="E159" t="s">
        <v>153</v>
      </c>
      <c r="F159">
        <v>45253</v>
      </c>
      <c r="G159">
        <v>240003653</v>
      </c>
      <c r="H159">
        <v>240003653</v>
      </c>
      <c r="I159" t="s">
        <v>155</v>
      </c>
      <c r="J159">
        <v>1004.97</v>
      </c>
      <c r="K159">
        <v>832</v>
      </c>
      <c r="L159" s="2">
        <v>1004.97</v>
      </c>
      <c r="M159" t="s">
        <v>156</v>
      </c>
    </row>
    <row r="160" spans="1:13">
      <c r="A160">
        <v>15583</v>
      </c>
      <c r="B160" t="s">
        <v>175</v>
      </c>
      <c r="C160" s="10">
        <v>45224</v>
      </c>
      <c r="D160" t="s">
        <v>432</v>
      </c>
      <c r="E160" t="s">
        <v>153</v>
      </c>
      <c r="F160">
        <v>45234</v>
      </c>
      <c r="G160" t="s">
        <v>433</v>
      </c>
      <c r="H160" t="s">
        <v>433</v>
      </c>
      <c r="I160" t="s">
        <v>155</v>
      </c>
      <c r="J160">
        <v>564.33000000000004</v>
      </c>
      <c r="K160">
        <v>564.33000000000004</v>
      </c>
      <c r="L160" s="2">
        <v>564.33000000000004</v>
      </c>
      <c r="M160" t="s">
        <v>156</v>
      </c>
    </row>
    <row r="161" spans="1:13">
      <c r="A161">
        <v>15578</v>
      </c>
      <c r="B161" t="s">
        <v>48</v>
      </c>
      <c r="C161" s="10">
        <v>45225</v>
      </c>
      <c r="D161" t="s">
        <v>434</v>
      </c>
      <c r="E161" t="s">
        <v>153</v>
      </c>
      <c r="F161">
        <v>45256</v>
      </c>
      <c r="G161" t="s">
        <v>435</v>
      </c>
      <c r="H161" t="s">
        <v>435</v>
      </c>
      <c r="I161" t="s">
        <v>155</v>
      </c>
      <c r="J161">
        <v>229.9</v>
      </c>
      <c r="K161">
        <v>190</v>
      </c>
      <c r="L161" s="2">
        <v>229.9</v>
      </c>
      <c r="M161" t="s">
        <v>156</v>
      </c>
    </row>
    <row r="162" spans="1:13">
      <c r="A162">
        <v>15581</v>
      </c>
      <c r="B162" t="s">
        <v>48</v>
      </c>
      <c r="C162" s="10">
        <v>45225</v>
      </c>
      <c r="D162" t="s">
        <v>436</v>
      </c>
      <c r="E162" t="s">
        <v>153</v>
      </c>
      <c r="F162">
        <v>45256</v>
      </c>
      <c r="G162" t="s">
        <v>437</v>
      </c>
      <c r="H162" t="s">
        <v>437</v>
      </c>
      <c r="I162" t="s">
        <v>155</v>
      </c>
      <c r="J162">
        <v>114.95</v>
      </c>
      <c r="K162">
        <v>95</v>
      </c>
      <c r="L162" s="2">
        <v>114.95</v>
      </c>
      <c r="M162" t="s">
        <v>156</v>
      </c>
    </row>
    <row r="163" spans="1:13">
      <c r="A163">
        <v>15575</v>
      </c>
      <c r="B163" t="s">
        <v>48</v>
      </c>
      <c r="C163" s="10">
        <v>45230</v>
      </c>
      <c r="D163" t="s">
        <v>438</v>
      </c>
      <c r="E163" t="s">
        <v>153</v>
      </c>
      <c r="F163">
        <v>45263</v>
      </c>
      <c r="G163" t="s">
        <v>439</v>
      </c>
      <c r="H163" t="s">
        <v>439</v>
      </c>
      <c r="I163" t="s">
        <v>155</v>
      </c>
      <c r="J163">
        <v>114.95</v>
      </c>
      <c r="K163">
        <v>95</v>
      </c>
      <c r="L163" s="2">
        <v>114.95</v>
      </c>
      <c r="M163" t="s">
        <v>156</v>
      </c>
    </row>
    <row r="164" spans="1:13">
      <c r="A164">
        <v>15570</v>
      </c>
      <c r="B164" t="s">
        <v>48</v>
      </c>
      <c r="C164" s="10">
        <v>45232</v>
      </c>
      <c r="D164" t="s">
        <v>440</v>
      </c>
      <c r="E164" t="s">
        <v>153</v>
      </c>
      <c r="F164">
        <v>45262</v>
      </c>
      <c r="G164" t="s">
        <v>441</v>
      </c>
      <c r="H164" t="s">
        <v>441</v>
      </c>
      <c r="I164" t="s">
        <v>155</v>
      </c>
      <c r="J164">
        <v>272.25</v>
      </c>
      <c r="K164">
        <v>225</v>
      </c>
      <c r="L164" s="2">
        <v>272.25</v>
      </c>
      <c r="M164" t="s">
        <v>156</v>
      </c>
    </row>
    <row r="165" spans="1:13">
      <c r="A165">
        <v>15582</v>
      </c>
      <c r="B165" t="s">
        <v>48</v>
      </c>
      <c r="C165" s="10">
        <v>45230</v>
      </c>
      <c r="D165" t="s">
        <v>442</v>
      </c>
      <c r="E165" t="s">
        <v>153</v>
      </c>
      <c r="F165">
        <v>45260</v>
      </c>
      <c r="G165" t="s">
        <v>443</v>
      </c>
      <c r="H165" t="s">
        <v>443</v>
      </c>
      <c r="I165" t="s">
        <v>155</v>
      </c>
      <c r="J165">
        <v>229.9</v>
      </c>
      <c r="K165">
        <v>190</v>
      </c>
      <c r="L165" s="2">
        <v>229.9</v>
      </c>
      <c r="M165" t="s">
        <v>156</v>
      </c>
    </row>
    <row r="166" spans="1:13">
      <c r="A166">
        <v>15573</v>
      </c>
      <c r="B166" t="s">
        <v>48</v>
      </c>
      <c r="C166" s="10">
        <v>45230</v>
      </c>
      <c r="D166" t="s">
        <v>444</v>
      </c>
      <c r="E166" t="s">
        <v>153</v>
      </c>
      <c r="F166">
        <v>45260</v>
      </c>
      <c r="G166" t="s">
        <v>445</v>
      </c>
      <c r="H166" t="s">
        <v>445</v>
      </c>
      <c r="I166" t="s">
        <v>155</v>
      </c>
      <c r="J166">
        <v>179.61</v>
      </c>
      <c r="K166">
        <v>148.44</v>
      </c>
      <c r="L166" s="2">
        <v>179.61</v>
      </c>
      <c r="M166" t="s">
        <v>156</v>
      </c>
    </row>
    <row r="167" spans="1:13">
      <c r="A167">
        <v>15574</v>
      </c>
      <c r="B167" t="s">
        <v>48</v>
      </c>
      <c r="C167" s="10">
        <v>45230</v>
      </c>
      <c r="D167" t="s">
        <v>446</v>
      </c>
      <c r="E167" t="s">
        <v>153</v>
      </c>
      <c r="F167">
        <v>45260</v>
      </c>
      <c r="G167" t="s">
        <v>447</v>
      </c>
      <c r="H167" t="s">
        <v>447</v>
      </c>
      <c r="I167" t="s">
        <v>155</v>
      </c>
      <c r="J167">
        <v>438.25</v>
      </c>
      <c r="K167">
        <v>362.19</v>
      </c>
      <c r="L167" s="2">
        <v>438.25</v>
      </c>
      <c r="M167" t="s">
        <v>156</v>
      </c>
    </row>
    <row r="168" spans="1:13">
      <c r="A168">
        <v>15576</v>
      </c>
      <c r="B168" t="s">
        <v>48</v>
      </c>
      <c r="C168" s="10">
        <v>45230</v>
      </c>
      <c r="D168" t="s">
        <v>448</v>
      </c>
      <c r="E168" t="s">
        <v>153</v>
      </c>
      <c r="F168">
        <v>45260</v>
      </c>
      <c r="G168" t="s">
        <v>449</v>
      </c>
      <c r="H168" t="s">
        <v>449</v>
      </c>
      <c r="I168" t="s">
        <v>155</v>
      </c>
      <c r="J168">
        <v>1235.71</v>
      </c>
      <c r="K168">
        <v>1021.25</v>
      </c>
      <c r="L168" s="2">
        <v>1235.71</v>
      </c>
      <c r="M168" t="s">
        <v>156</v>
      </c>
    </row>
    <row r="169" spans="1:13">
      <c r="A169">
        <v>15615</v>
      </c>
      <c r="B169" t="s">
        <v>76</v>
      </c>
      <c r="C169" s="10">
        <v>45200</v>
      </c>
      <c r="D169" t="s">
        <v>450</v>
      </c>
      <c r="E169" t="s">
        <v>153</v>
      </c>
      <c r="F169">
        <v>45200</v>
      </c>
      <c r="G169" t="s">
        <v>451</v>
      </c>
      <c r="H169" t="s">
        <v>452</v>
      </c>
      <c r="I169" t="s">
        <v>155</v>
      </c>
      <c r="J169">
        <v>2756.04</v>
      </c>
      <c r="K169">
        <v>2277.7199999999998</v>
      </c>
      <c r="L169" s="2">
        <v>2756.04</v>
      </c>
      <c r="M169" t="s">
        <v>156</v>
      </c>
    </row>
    <row r="170" spans="1:13">
      <c r="A170">
        <v>15613</v>
      </c>
      <c r="B170" t="s">
        <v>76</v>
      </c>
      <c r="C170" s="10">
        <v>45200</v>
      </c>
      <c r="D170" t="s">
        <v>453</v>
      </c>
      <c r="E170" t="s">
        <v>153</v>
      </c>
      <c r="F170">
        <v>45200</v>
      </c>
      <c r="G170" t="s">
        <v>454</v>
      </c>
      <c r="H170" t="s">
        <v>455</v>
      </c>
      <c r="I170" t="s">
        <v>155</v>
      </c>
      <c r="J170">
        <v>1281.8</v>
      </c>
      <c r="K170">
        <v>1059.3399999999999</v>
      </c>
      <c r="L170" s="2">
        <v>1281.8</v>
      </c>
      <c r="M170" t="s">
        <v>156</v>
      </c>
    </row>
    <row r="171" spans="1:13">
      <c r="A171">
        <v>15605</v>
      </c>
      <c r="B171" t="s">
        <v>76</v>
      </c>
      <c r="C171" s="10">
        <v>45200</v>
      </c>
      <c r="D171" t="s">
        <v>456</v>
      </c>
      <c r="E171" t="s">
        <v>153</v>
      </c>
      <c r="F171">
        <v>45200</v>
      </c>
      <c r="G171" t="s">
        <v>457</v>
      </c>
      <c r="H171" t="s">
        <v>458</v>
      </c>
      <c r="I171" t="s">
        <v>155</v>
      </c>
      <c r="J171">
        <v>2837.45</v>
      </c>
      <c r="K171">
        <v>2345</v>
      </c>
      <c r="L171" s="2">
        <v>2837.45</v>
      </c>
      <c r="M171" t="s">
        <v>156</v>
      </c>
    </row>
    <row r="172" spans="1:13">
      <c r="A172">
        <v>15619</v>
      </c>
      <c r="B172" t="s">
        <v>76</v>
      </c>
      <c r="C172" s="10">
        <v>45200</v>
      </c>
      <c r="D172" t="s">
        <v>459</v>
      </c>
      <c r="E172" t="s">
        <v>153</v>
      </c>
      <c r="F172">
        <v>45200</v>
      </c>
      <c r="G172" t="s">
        <v>460</v>
      </c>
      <c r="H172" t="s">
        <v>461</v>
      </c>
      <c r="I172" t="s">
        <v>155</v>
      </c>
      <c r="J172">
        <v>1048.2</v>
      </c>
      <c r="K172">
        <v>866.28</v>
      </c>
      <c r="L172" s="2">
        <v>1048.2</v>
      </c>
      <c r="M172" t="s">
        <v>156</v>
      </c>
    </row>
    <row r="173" spans="1:13">
      <c r="A173">
        <v>15602</v>
      </c>
      <c r="B173" t="s">
        <v>76</v>
      </c>
      <c r="C173" s="10">
        <v>45200</v>
      </c>
      <c r="D173" t="s">
        <v>462</v>
      </c>
      <c r="E173" t="s">
        <v>153</v>
      </c>
      <c r="F173">
        <v>45200</v>
      </c>
      <c r="G173" t="s">
        <v>463</v>
      </c>
      <c r="H173" t="s">
        <v>464</v>
      </c>
      <c r="I173" t="s">
        <v>155</v>
      </c>
      <c r="J173">
        <v>833.48</v>
      </c>
      <c r="K173">
        <v>688.83</v>
      </c>
      <c r="L173" s="2">
        <v>833.48</v>
      </c>
      <c r="M173" t="s">
        <v>156</v>
      </c>
    </row>
    <row r="174" spans="1:13">
      <c r="A174">
        <v>15618</v>
      </c>
      <c r="B174" t="s">
        <v>76</v>
      </c>
      <c r="C174" s="10">
        <v>45200</v>
      </c>
      <c r="D174" t="s">
        <v>465</v>
      </c>
      <c r="E174" t="s">
        <v>153</v>
      </c>
      <c r="F174">
        <v>45200</v>
      </c>
      <c r="G174" t="s">
        <v>466</v>
      </c>
      <c r="H174" t="s">
        <v>467</v>
      </c>
      <c r="I174" t="s">
        <v>155</v>
      </c>
      <c r="J174">
        <v>2889.48</v>
      </c>
      <c r="K174">
        <v>2388</v>
      </c>
      <c r="L174" s="2">
        <v>2889.48</v>
      </c>
      <c r="M174" t="s">
        <v>156</v>
      </c>
    </row>
    <row r="175" spans="1:13">
      <c r="A175">
        <v>15616</v>
      </c>
      <c r="B175" t="s">
        <v>76</v>
      </c>
      <c r="C175" s="10">
        <v>45200</v>
      </c>
      <c r="D175" t="s">
        <v>468</v>
      </c>
      <c r="E175" t="s">
        <v>153</v>
      </c>
      <c r="F175">
        <v>45200</v>
      </c>
      <c r="G175" t="s">
        <v>469</v>
      </c>
      <c r="H175" t="s">
        <v>470</v>
      </c>
      <c r="I175" t="s">
        <v>155</v>
      </c>
      <c r="J175">
        <v>1108.77</v>
      </c>
      <c r="K175">
        <v>916.34</v>
      </c>
      <c r="L175" s="2">
        <v>1108.77</v>
      </c>
      <c r="M175" t="s">
        <v>156</v>
      </c>
    </row>
    <row r="176" spans="1:13">
      <c r="A176">
        <v>15611</v>
      </c>
      <c r="B176" t="s">
        <v>76</v>
      </c>
      <c r="C176" s="10">
        <v>45200</v>
      </c>
      <c r="D176" t="s">
        <v>471</v>
      </c>
      <c r="E176" t="s">
        <v>153</v>
      </c>
      <c r="F176">
        <v>45200</v>
      </c>
      <c r="G176" t="s">
        <v>472</v>
      </c>
      <c r="H176" t="s">
        <v>473</v>
      </c>
      <c r="I176" t="s">
        <v>155</v>
      </c>
      <c r="J176">
        <v>833.5</v>
      </c>
      <c r="K176">
        <v>688.84</v>
      </c>
      <c r="L176" s="2">
        <v>833.5</v>
      </c>
      <c r="M176" t="s">
        <v>156</v>
      </c>
    </row>
    <row r="177" spans="1:13">
      <c r="A177">
        <v>15608</v>
      </c>
      <c r="B177" t="s">
        <v>76</v>
      </c>
      <c r="C177" s="10">
        <v>45200</v>
      </c>
      <c r="D177" t="s">
        <v>474</v>
      </c>
      <c r="E177" t="s">
        <v>153</v>
      </c>
      <c r="F177">
        <v>45200</v>
      </c>
      <c r="G177" t="s">
        <v>475</v>
      </c>
      <c r="H177" t="s">
        <v>476</v>
      </c>
      <c r="I177" t="s">
        <v>155</v>
      </c>
      <c r="J177">
        <v>1197.3399999999999</v>
      </c>
      <c r="K177">
        <v>989.54</v>
      </c>
      <c r="L177" s="2">
        <v>1197.3399999999999</v>
      </c>
      <c r="M177" t="s">
        <v>156</v>
      </c>
    </row>
    <row r="178" spans="1:13">
      <c r="A178">
        <v>15604</v>
      </c>
      <c r="B178" t="s">
        <v>76</v>
      </c>
      <c r="C178" s="10">
        <v>45200</v>
      </c>
      <c r="D178" t="s">
        <v>477</v>
      </c>
      <c r="E178" t="s">
        <v>153</v>
      </c>
      <c r="F178">
        <v>45200</v>
      </c>
      <c r="G178" t="s">
        <v>478</v>
      </c>
      <c r="H178" t="s">
        <v>479</v>
      </c>
      <c r="I178" t="s">
        <v>155</v>
      </c>
      <c r="J178">
        <v>1387.94</v>
      </c>
      <c r="K178">
        <v>1147.06</v>
      </c>
      <c r="L178" s="2">
        <v>1387.94</v>
      </c>
      <c r="M178" t="s">
        <v>156</v>
      </c>
    </row>
    <row r="179" spans="1:13">
      <c r="A179">
        <v>15593</v>
      </c>
      <c r="B179" t="s">
        <v>76</v>
      </c>
      <c r="C179" s="10">
        <v>45205</v>
      </c>
      <c r="D179" t="s">
        <v>480</v>
      </c>
      <c r="E179" t="s">
        <v>153</v>
      </c>
      <c r="F179">
        <v>45236</v>
      </c>
      <c r="G179" t="s">
        <v>481</v>
      </c>
      <c r="H179" t="s">
        <v>481</v>
      </c>
      <c r="I179" t="s">
        <v>155</v>
      </c>
      <c r="J179">
        <v>4342.6899999999996</v>
      </c>
      <c r="K179">
        <v>3589</v>
      </c>
      <c r="L179" s="2">
        <v>4342.6899999999996</v>
      </c>
      <c r="M179" t="s">
        <v>156</v>
      </c>
    </row>
    <row r="180" spans="1:13">
      <c r="A180">
        <v>15609</v>
      </c>
      <c r="B180" t="s">
        <v>76</v>
      </c>
      <c r="C180" s="10">
        <v>45200</v>
      </c>
      <c r="D180" t="s">
        <v>482</v>
      </c>
      <c r="E180" t="s">
        <v>153</v>
      </c>
      <c r="F180">
        <v>45200</v>
      </c>
      <c r="G180" t="s">
        <v>483</v>
      </c>
      <c r="H180" t="s">
        <v>484</v>
      </c>
      <c r="I180" t="s">
        <v>155</v>
      </c>
      <c r="J180">
        <v>1275.32</v>
      </c>
      <c r="K180">
        <v>1053.98</v>
      </c>
      <c r="L180" s="2">
        <v>1275.32</v>
      </c>
      <c r="M180" t="s">
        <v>156</v>
      </c>
    </row>
    <row r="181" spans="1:13">
      <c r="A181">
        <v>15628</v>
      </c>
      <c r="B181" t="s">
        <v>68</v>
      </c>
      <c r="C181" s="10">
        <v>45230</v>
      </c>
      <c r="D181" t="s">
        <v>485</v>
      </c>
      <c r="E181" t="s">
        <v>153</v>
      </c>
      <c r="F181">
        <v>45237</v>
      </c>
      <c r="G181" t="s">
        <v>486</v>
      </c>
      <c r="H181" t="s">
        <v>486</v>
      </c>
      <c r="I181" t="s">
        <v>155</v>
      </c>
      <c r="J181">
        <v>248.05</v>
      </c>
      <c r="K181">
        <v>205</v>
      </c>
      <c r="L181" s="2">
        <v>248.05</v>
      </c>
      <c r="M181" t="s">
        <v>156</v>
      </c>
    </row>
    <row r="182" spans="1:13">
      <c r="A182">
        <v>15572</v>
      </c>
      <c r="B182" t="s">
        <v>48</v>
      </c>
      <c r="C182" s="10">
        <v>45230</v>
      </c>
      <c r="D182" t="s">
        <v>487</v>
      </c>
      <c r="E182" t="s">
        <v>153</v>
      </c>
      <c r="F182">
        <v>45260</v>
      </c>
      <c r="G182" t="s">
        <v>488</v>
      </c>
      <c r="H182" t="s">
        <v>488</v>
      </c>
      <c r="I182" t="s">
        <v>155</v>
      </c>
      <c r="J182">
        <v>114.95</v>
      </c>
      <c r="K182">
        <v>95</v>
      </c>
      <c r="L182" s="2">
        <v>114.95</v>
      </c>
      <c r="M182" t="s">
        <v>156</v>
      </c>
    </row>
    <row r="183" spans="1:13">
      <c r="A183">
        <v>15571</v>
      </c>
      <c r="B183" t="s">
        <v>75</v>
      </c>
      <c r="C183" s="10">
        <v>45226</v>
      </c>
      <c r="D183" t="s">
        <v>489</v>
      </c>
      <c r="E183" t="s">
        <v>153</v>
      </c>
      <c r="F183">
        <v>45257</v>
      </c>
      <c r="G183">
        <v>1101306909</v>
      </c>
      <c r="H183">
        <v>1101306909</v>
      </c>
      <c r="I183" t="s">
        <v>155</v>
      </c>
      <c r="J183">
        <v>18842.400000000001</v>
      </c>
      <c r="K183">
        <v>18842.400000000001</v>
      </c>
      <c r="L183" s="2">
        <v>18842.400000000001</v>
      </c>
      <c r="M183" t="s">
        <v>156</v>
      </c>
    </row>
    <row r="184" spans="1:13">
      <c r="A184">
        <v>15600</v>
      </c>
      <c r="B184" t="s">
        <v>76</v>
      </c>
      <c r="C184" s="10">
        <v>45200</v>
      </c>
      <c r="D184" t="s">
        <v>490</v>
      </c>
      <c r="E184" t="s">
        <v>153</v>
      </c>
      <c r="F184">
        <v>45200</v>
      </c>
      <c r="G184" t="s">
        <v>491</v>
      </c>
      <c r="H184" t="s">
        <v>492</v>
      </c>
      <c r="I184" t="s">
        <v>155</v>
      </c>
      <c r="J184">
        <v>1301.6199999999999</v>
      </c>
      <c r="K184">
        <v>1075.72</v>
      </c>
      <c r="L184" s="2">
        <v>1301.6199999999999</v>
      </c>
      <c r="M184" t="s">
        <v>156</v>
      </c>
    </row>
    <row r="185" spans="1:13">
      <c r="A185">
        <v>15610</v>
      </c>
      <c r="B185" t="s">
        <v>76</v>
      </c>
      <c r="C185" s="10">
        <v>45200</v>
      </c>
      <c r="D185" t="s">
        <v>493</v>
      </c>
      <c r="E185" t="s">
        <v>153</v>
      </c>
      <c r="F185">
        <v>45200</v>
      </c>
      <c r="G185" t="s">
        <v>494</v>
      </c>
      <c r="H185" t="s">
        <v>495</v>
      </c>
      <c r="I185" t="s">
        <v>155</v>
      </c>
      <c r="J185">
        <v>833.5</v>
      </c>
      <c r="K185">
        <v>688.84</v>
      </c>
      <c r="L185" s="2">
        <v>833.5</v>
      </c>
      <c r="M185" t="s">
        <v>156</v>
      </c>
    </row>
    <row r="186" spans="1:13">
      <c r="A186">
        <v>15606</v>
      </c>
      <c r="B186" t="s">
        <v>76</v>
      </c>
      <c r="C186" s="10">
        <v>45200</v>
      </c>
      <c r="D186" t="s">
        <v>496</v>
      </c>
      <c r="E186" t="s">
        <v>153</v>
      </c>
      <c r="F186">
        <v>45200</v>
      </c>
      <c r="G186" t="s">
        <v>497</v>
      </c>
      <c r="H186" t="s">
        <v>498</v>
      </c>
      <c r="I186" t="s">
        <v>155</v>
      </c>
      <c r="J186">
        <v>2989.91</v>
      </c>
      <c r="K186">
        <v>2471</v>
      </c>
      <c r="L186" s="2">
        <v>2989.91</v>
      </c>
      <c r="M186" t="s">
        <v>156</v>
      </c>
    </row>
    <row r="187" spans="1:13">
      <c r="A187">
        <v>15594</v>
      </c>
      <c r="B187" t="s">
        <v>76</v>
      </c>
      <c r="C187" s="10">
        <v>45200</v>
      </c>
      <c r="D187" t="s">
        <v>499</v>
      </c>
      <c r="E187" t="s">
        <v>153</v>
      </c>
      <c r="F187">
        <v>45200</v>
      </c>
      <c r="G187" t="s">
        <v>500</v>
      </c>
      <c r="H187" t="s">
        <v>501</v>
      </c>
      <c r="I187" t="s">
        <v>155</v>
      </c>
      <c r="J187">
        <v>2314.73</v>
      </c>
      <c r="K187">
        <v>1913</v>
      </c>
      <c r="L187" s="2">
        <v>2314.73</v>
      </c>
      <c r="M187" t="s">
        <v>156</v>
      </c>
    </row>
    <row r="188" spans="1:13">
      <c r="A188">
        <v>15597</v>
      </c>
      <c r="B188" t="s">
        <v>76</v>
      </c>
      <c r="C188" s="10">
        <v>45200</v>
      </c>
      <c r="D188" t="s">
        <v>502</v>
      </c>
      <c r="E188" t="s">
        <v>153</v>
      </c>
      <c r="F188">
        <v>45200</v>
      </c>
      <c r="G188" t="s">
        <v>503</v>
      </c>
      <c r="H188" t="s">
        <v>504</v>
      </c>
      <c r="I188" t="s">
        <v>155</v>
      </c>
      <c r="J188">
        <v>4233.79</v>
      </c>
      <c r="K188">
        <v>3499</v>
      </c>
      <c r="L188" s="2">
        <v>4233.79</v>
      </c>
      <c r="M188" t="s">
        <v>156</v>
      </c>
    </row>
    <row r="189" spans="1:13">
      <c r="A189">
        <v>15612</v>
      </c>
      <c r="B189" t="s">
        <v>76</v>
      </c>
      <c r="C189" s="10">
        <v>45200</v>
      </c>
      <c r="D189" t="s">
        <v>505</v>
      </c>
      <c r="E189" t="s">
        <v>153</v>
      </c>
      <c r="F189">
        <v>45200</v>
      </c>
      <c r="G189" t="s">
        <v>506</v>
      </c>
      <c r="H189" t="s">
        <v>507</v>
      </c>
      <c r="I189" t="s">
        <v>155</v>
      </c>
      <c r="J189">
        <v>5586.57</v>
      </c>
      <c r="K189">
        <v>4617</v>
      </c>
      <c r="L189" s="2">
        <v>5586.57</v>
      </c>
      <c r="M189" t="s">
        <v>156</v>
      </c>
    </row>
    <row r="190" spans="1:13">
      <c r="A190">
        <v>15614</v>
      </c>
      <c r="B190" t="s">
        <v>76</v>
      </c>
      <c r="C190" s="10">
        <v>45200</v>
      </c>
      <c r="D190" t="s">
        <v>508</v>
      </c>
      <c r="E190" t="s">
        <v>153</v>
      </c>
      <c r="F190">
        <v>45200</v>
      </c>
      <c r="G190" t="s">
        <v>509</v>
      </c>
      <c r="H190" t="s">
        <v>510</v>
      </c>
      <c r="I190" t="s">
        <v>155</v>
      </c>
      <c r="J190">
        <v>4971.8900000000003</v>
      </c>
      <c r="K190">
        <v>4109</v>
      </c>
      <c r="L190" s="2">
        <v>4971.8900000000003</v>
      </c>
      <c r="M190" t="s">
        <v>156</v>
      </c>
    </row>
    <row r="191" spans="1:13">
      <c r="A191">
        <v>15595</v>
      </c>
      <c r="B191" t="s">
        <v>76</v>
      </c>
      <c r="C191" s="10">
        <v>45200</v>
      </c>
      <c r="D191" t="s">
        <v>511</v>
      </c>
      <c r="E191" t="s">
        <v>153</v>
      </c>
      <c r="F191">
        <v>45200</v>
      </c>
      <c r="G191" t="s">
        <v>512</v>
      </c>
      <c r="H191" t="s">
        <v>513</v>
      </c>
      <c r="I191" t="s">
        <v>155</v>
      </c>
      <c r="J191">
        <v>2913.68</v>
      </c>
      <c r="K191">
        <v>2408</v>
      </c>
      <c r="L191" s="2">
        <v>2913.68</v>
      </c>
      <c r="M191" t="s">
        <v>156</v>
      </c>
    </row>
    <row r="192" spans="1:13">
      <c r="A192">
        <v>15607</v>
      </c>
      <c r="B192" t="s">
        <v>76</v>
      </c>
      <c r="C192" s="10">
        <v>45200</v>
      </c>
      <c r="D192" t="s">
        <v>514</v>
      </c>
      <c r="E192" t="s">
        <v>153</v>
      </c>
      <c r="F192">
        <v>45200</v>
      </c>
      <c r="G192" t="s">
        <v>515</v>
      </c>
      <c r="H192" t="s">
        <v>516</v>
      </c>
      <c r="I192" t="s">
        <v>155</v>
      </c>
      <c r="J192">
        <v>3983.32</v>
      </c>
      <c r="K192">
        <v>3292</v>
      </c>
      <c r="L192" s="2">
        <v>3983.32</v>
      </c>
      <c r="M192" t="s">
        <v>156</v>
      </c>
    </row>
    <row r="193" spans="1:13">
      <c r="A193">
        <v>15601</v>
      </c>
      <c r="B193" t="s">
        <v>76</v>
      </c>
      <c r="C193" s="10">
        <v>45200</v>
      </c>
      <c r="D193" t="s">
        <v>517</v>
      </c>
      <c r="E193" t="s">
        <v>153</v>
      </c>
      <c r="F193">
        <v>45200</v>
      </c>
      <c r="G193" t="s">
        <v>518</v>
      </c>
      <c r="H193" t="s">
        <v>519</v>
      </c>
      <c r="I193" t="s">
        <v>155</v>
      </c>
      <c r="J193">
        <v>4951.32</v>
      </c>
      <c r="K193">
        <v>4092</v>
      </c>
      <c r="L193" s="2">
        <v>4951.32</v>
      </c>
      <c r="M193" t="s">
        <v>156</v>
      </c>
    </row>
    <row r="194" spans="1:13">
      <c r="A194">
        <v>15617</v>
      </c>
      <c r="B194" t="s">
        <v>76</v>
      </c>
      <c r="C194" s="10">
        <v>45200</v>
      </c>
      <c r="D194" t="s">
        <v>520</v>
      </c>
      <c r="E194" t="s">
        <v>153</v>
      </c>
      <c r="F194">
        <v>45200</v>
      </c>
      <c r="G194" t="s">
        <v>521</v>
      </c>
      <c r="H194" t="s">
        <v>522</v>
      </c>
      <c r="I194" t="s">
        <v>155</v>
      </c>
      <c r="J194">
        <v>3628.79</v>
      </c>
      <c r="K194">
        <v>2999</v>
      </c>
      <c r="L194" s="2">
        <v>3628.79</v>
      </c>
      <c r="M194" t="s">
        <v>156</v>
      </c>
    </row>
    <row r="195" spans="1:13">
      <c r="A195">
        <v>15538</v>
      </c>
      <c r="B195" t="s">
        <v>59</v>
      </c>
      <c r="C195" s="10">
        <v>45208</v>
      </c>
      <c r="D195" t="s">
        <v>523</v>
      </c>
      <c r="E195" t="s">
        <v>153</v>
      </c>
      <c r="F195">
        <v>45230</v>
      </c>
      <c r="G195" t="s">
        <v>524</v>
      </c>
      <c r="H195" t="s">
        <v>524</v>
      </c>
      <c r="I195" t="s">
        <v>155</v>
      </c>
      <c r="J195">
        <v>8750</v>
      </c>
      <c r="K195">
        <v>8750</v>
      </c>
      <c r="L195" s="2">
        <v>8750</v>
      </c>
      <c r="M195" t="s">
        <v>156</v>
      </c>
    </row>
    <row r="196" spans="1:13">
      <c r="A196">
        <v>15513</v>
      </c>
      <c r="B196" t="s">
        <v>525</v>
      </c>
      <c r="C196" s="10">
        <v>45217</v>
      </c>
      <c r="D196" t="s">
        <v>526</v>
      </c>
      <c r="E196" t="s">
        <v>153</v>
      </c>
      <c r="F196">
        <v>45217</v>
      </c>
      <c r="G196" t="s">
        <v>527</v>
      </c>
      <c r="H196" t="s">
        <v>527</v>
      </c>
      <c r="I196" t="s">
        <v>155</v>
      </c>
      <c r="J196">
        <v>29</v>
      </c>
      <c r="K196">
        <v>29</v>
      </c>
      <c r="L196" s="2">
        <v>29</v>
      </c>
      <c r="M196" t="s">
        <v>156</v>
      </c>
    </row>
    <row r="197" spans="1:13">
      <c r="A197">
        <v>15525</v>
      </c>
      <c r="B197" t="s">
        <v>48</v>
      </c>
      <c r="C197" s="10">
        <v>45219</v>
      </c>
      <c r="D197" t="s">
        <v>528</v>
      </c>
      <c r="E197" t="s">
        <v>153</v>
      </c>
      <c r="F197">
        <v>45250</v>
      </c>
      <c r="G197" t="s">
        <v>529</v>
      </c>
      <c r="H197" t="s">
        <v>529</v>
      </c>
      <c r="I197" t="s">
        <v>155</v>
      </c>
      <c r="J197">
        <v>1099.21</v>
      </c>
      <c r="K197">
        <v>908.44</v>
      </c>
      <c r="L197" s="2">
        <v>1099.21</v>
      </c>
      <c r="M197" t="s">
        <v>156</v>
      </c>
    </row>
    <row r="198" spans="1:13">
      <c r="A198">
        <v>15524</v>
      </c>
      <c r="B198" t="s">
        <v>48</v>
      </c>
      <c r="C198" s="10">
        <v>45219</v>
      </c>
      <c r="D198" t="s">
        <v>530</v>
      </c>
      <c r="E198" t="s">
        <v>153</v>
      </c>
      <c r="F198">
        <v>45250</v>
      </c>
      <c r="G198" t="s">
        <v>531</v>
      </c>
      <c r="H198" t="s">
        <v>531</v>
      </c>
      <c r="I198" t="s">
        <v>155</v>
      </c>
      <c r="J198">
        <v>618.24</v>
      </c>
      <c r="K198">
        <v>510.94</v>
      </c>
      <c r="L198" s="2">
        <v>618.24</v>
      </c>
      <c r="M198" t="s">
        <v>156</v>
      </c>
    </row>
    <row r="199" spans="1:13">
      <c r="A199">
        <v>15514</v>
      </c>
      <c r="B199" t="s">
        <v>43</v>
      </c>
      <c r="C199" s="10">
        <v>45217</v>
      </c>
      <c r="D199" t="s">
        <v>532</v>
      </c>
      <c r="E199" t="s">
        <v>153</v>
      </c>
      <c r="F199">
        <v>45262</v>
      </c>
      <c r="G199">
        <v>23017570</v>
      </c>
      <c r="H199">
        <v>23017570</v>
      </c>
      <c r="I199" t="s">
        <v>155</v>
      </c>
      <c r="J199">
        <v>5637.36</v>
      </c>
      <c r="K199">
        <v>5637.36</v>
      </c>
      <c r="L199" s="2">
        <v>5637.36</v>
      </c>
      <c r="M199" t="s">
        <v>156</v>
      </c>
    </row>
    <row r="200" spans="1:13">
      <c r="A200">
        <v>15512</v>
      </c>
      <c r="B200" t="s">
        <v>75</v>
      </c>
      <c r="C200" s="10">
        <v>45215</v>
      </c>
      <c r="D200" t="s">
        <v>533</v>
      </c>
      <c r="E200" t="s">
        <v>153</v>
      </c>
      <c r="F200">
        <v>45245</v>
      </c>
      <c r="G200">
        <v>1101302940</v>
      </c>
      <c r="H200">
        <v>1101302940</v>
      </c>
      <c r="I200" t="s">
        <v>155</v>
      </c>
      <c r="J200">
        <v>339163.12</v>
      </c>
      <c r="K200">
        <v>339163.12</v>
      </c>
      <c r="L200" s="2">
        <v>339163.12</v>
      </c>
      <c r="M200" t="s">
        <v>156</v>
      </c>
    </row>
    <row r="201" spans="1:13">
      <c r="A201">
        <v>15484</v>
      </c>
      <c r="B201" t="s">
        <v>413</v>
      </c>
      <c r="C201" s="10">
        <v>45202</v>
      </c>
      <c r="D201" t="s">
        <v>534</v>
      </c>
      <c r="E201" t="s">
        <v>153</v>
      </c>
      <c r="F201">
        <v>45250</v>
      </c>
      <c r="G201" t="s">
        <v>535</v>
      </c>
      <c r="H201" t="s">
        <v>535</v>
      </c>
      <c r="I201" t="s">
        <v>155</v>
      </c>
      <c r="J201">
        <v>10778.66</v>
      </c>
      <c r="K201">
        <v>10778.66</v>
      </c>
      <c r="L201" s="2">
        <v>10778.66</v>
      </c>
      <c r="M201" t="s">
        <v>156</v>
      </c>
    </row>
    <row r="202" spans="1:13">
      <c r="A202">
        <v>15483</v>
      </c>
      <c r="B202" t="s">
        <v>413</v>
      </c>
      <c r="C202" s="10">
        <v>45202</v>
      </c>
      <c r="D202" t="s">
        <v>536</v>
      </c>
      <c r="E202" t="s">
        <v>153</v>
      </c>
      <c r="F202">
        <v>45250</v>
      </c>
      <c r="G202" t="s">
        <v>537</v>
      </c>
      <c r="H202" t="s">
        <v>537</v>
      </c>
      <c r="I202" t="s">
        <v>155</v>
      </c>
      <c r="J202">
        <v>7366.45</v>
      </c>
      <c r="K202">
        <v>7366.45</v>
      </c>
      <c r="L202" s="2">
        <v>7366.45</v>
      </c>
      <c r="M202" t="s">
        <v>156</v>
      </c>
    </row>
    <row r="203" spans="1:13">
      <c r="A203">
        <v>15486</v>
      </c>
      <c r="B203" t="s">
        <v>413</v>
      </c>
      <c r="C203" s="10">
        <v>45202</v>
      </c>
      <c r="D203" t="s">
        <v>538</v>
      </c>
      <c r="E203" t="s">
        <v>153</v>
      </c>
      <c r="F203">
        <v>45250</v>
      </c>
      <c r="G203" t="s">
        <v>539</v>
      </c>
      <c r="H203" t="s">
        <v>539</v>
      </c>
      <c r="I203" t="s">
        <v>155</v>
      </c>
      <c r="J203">
        <v>9380.11</v>
      </c>
      <c r="K203">
        <v>9380.11</v>
      </c>
      <c r="L203" s="2">
        <v>9380.11</v>
      </c>
      <c r="M203" t="s">
        <v>156</v>
      </c>
    </row>
    <row r="204" spans="1:13">
      <c r="A204">
        <v>15487</v>
      </c>
      <c r="B204" t="s">
        <v>413</v>
      </c>
      <c r="C204" s="10">
        <v>45202</v>
      </c>
      <c r="D204" t="s">
        <v>540</v>
      </c>
      <c r="E204" t="s">
        <v>153</v>
      </c>
      <c r="F204">
        <v>45250</v>
      </c>
      <c r="G204" t="s">
        <v>541</v>
      </c>
      <c r="H204" t="s">
        <v>541</v>
      </c>
      <c r="I204" t="s">
        <v>155</v>
      </c>
      <c r="J204">
        <v>12540.05</v>
      </c>
      <c r="K204">
        <v>12540.05</v>
      </c>
      <c r="L204" s="2">
        <v>12540.05</v>
      </c>
      <c r="M204" t="s">
        <v>156</v>
      </c>
    </row>
    <row r="205" spans="1:13">
      <c r="A205">
        <v>15489</v>
      </c>
      <c r="B205" t="s">
        <v>413</v>
      </c>
      <c r="C205" s="10">
        <v>45202</v>
      </c>
      <c r="D205" t="s">
        <v>542</v>
      </c>
      <c r="E205" t="s">
        <v>153</v>
      </c>
      <c r="F205">
        <v>45250</v>
      </c>
      <c r="G205" t="s">
        <v>543</v>
      </c>
      <c r="H205" t="s">
        <v>543</v>
      </c>
      <c r="I205" t="s">
        <v>155</v>
      </c>
      <c r="J205">
        <v>27121.279999999999</v>
      </c>
      <c r="K205">
        <v>27121.279999999999</v>
      </c>
      <c r="L205" s="2">
        <v>27121.279999999999</v>
      </c>
      <c r="M205" t="s">
        <v>156</v>
      </c>
    </row>
    <row r="206" spans="1:13">
      <c r="A206">
        <v>15485</v>
      </c>
      <c r="B206" t="s">
        <v>413</v>
      </c>
      <c r="C206" s="10">
        <v>45202</v>
      </c>
      <c r="D206" t="s">
        <v>544</v>
      </c>
      <c r="E206" t="s">
        <v>153</v>
      </c>
      <c r="F206">
        <v>45250</v>
      </c>
      <c r="G206" t="s">
        <v>545</v>
      </c>
      <c r="H206" t="s">
        <v>545</v>
      </c>
      <c r="I206" t="s">
        <v>155</v>
      </c>
      <c r="J206">
        <v>16237.47</v>
      </c>
      <c r="K206">
        <v>16237.47</v>
      </c>
      <c r="L206" s="2">
        <v>16237.47</v>
      </c>
      <c r="M206" t="s">
        <v>156</v>
      </c>
    </row>
    <row r="207" spans="1:13">
      <c r="A207">
        <v>15490</v>
      </c>
      <c r="B207" t="s">
        <v>413</v>
      </c>
      <c r="C207" s="10">
        <v>45202</v>
      </c>
      <c r="D207" t="s">
        <v>546</v>
      </c>
      <c r="E207" t="s">
        <v>153</v>
      </c>
      <c r="F207">
        <v>45250</v>
      </c>
      <c r="G207" t="s">
        <v>547</v>
      </c>
      <c r="H207" t="s">
        <v>547</v>
      </c>
      <c r="I207" t="s">
        <v>155</v>
      </c>
      <c r="J207">
        <v>53688.49</v>
      </c>
      <c r="K207">
        <v>53688.49</v>
      </c>
      <c r="L207" s="2">
        <v>53688.49</v>
      </c>
      <c r="M207" t="s">
        <v>156</v>
      </c>
    </row>
    <row r="208" spans="1:13">
      <c r="A208">
        <v>15488</v>
      </c>
      <c r="B208" t="s">
        <v>413</v>
      </c>
      <c r="C208" s="10">
        <v>45202</v>
      </c>
      <c r="D208" t="s">
        <v>548</v>
      </c>
      <c r="E208" t="s">
        <v>153</v>
      </c>
      <c r="F208">
        <v>45250</v>
      </c>
      <c r="G208" t="s">
        <v>549</v>
      </c>
      <c r="H208" t="s">
        <v>549</v>
      </c>
      <c r="I208" t="s">
        <v>155</v>
      </c>
      <c r="J208">
        <v>7493.66</v>
      </c>
      <c r="K208">
        <v>7493.66</v>
      </c>
      <c r="L208" s="2">
        <v>7493.66</v>
      </c>
      <c r="M208" t="s">
        <v>156</v>
      </c>
    </row>
    <row r="209" spans="1:13">
      <c r="A209">
        <v>15491</v>
      </c>
      <c r="B209" t="s">
        <v>413</v>
      </c>
      <c r="C209" s="10">
        <v>45202</v>
      </c>
      <c r="D209" t="s">
        <v>550</v>
      </c>
      <c r="E209" t="s">
        <v>153</v>
      </c>
      <c r="F209">
        <v>45250</v>
      </c>
      <c r="G209" t="s">
        <v>551</v>
      </c>
      <c r="H209" t="s">
        <v>551</v>
      </c>
      <c r="I209" t="s">
        <v>155</v>
      </c>
      <c r="J209">
        <v>14079.48</v>
      </c>
      <c r="K209">
        <v>14079.48</v>
      </c>
      <c r="L209" s="2">
        <v>14079.48</v>
      </c>
      <c r="M209" t="s">
        <v>156</v>
      </c>
    </row>
    <row r="210" spans="1:13">
      <c r="A210">
        <v>15494</v>
      </c>
      <c r="B210" t="s">
        <v>413</v>
      </c>
      <c r="C210" s="10">
        <v>45202</v>
      </c>
      <c r="D210" t="s">
        <v>552</v>
      </c>
      <c r="E210" t="s">
        <v>153</v>
      </c>
      <c r="F210">
        <v>45250</v>
      </c>
      <c r="G210" t="s">
        <v>553</v>
      </c>
      <c r="H210" t="s">
        <v>553</v>
      </c>
      <c r="I210" t="s">
        <v>155</v>
      </c>
      <c r="J210">
        <v>19917.29</v>
      </c>
      <c r="K210">
        <v>19917.29</v>
      </c>
      <c r="L210" s="2">
        <v>19917.29</v>
      </c>
      <c r="M210" t="s">
        <v>156</v>
      </c>
    </row>
    <row r="211" spans="1:13">
      <c r="A211">
        <v>15492</v>
      </c>
      <c r="B211" t="s">
        <v>413</v>
      </c>
      <c r="C211" s="10">
        <v>45202</v>
      </c>
      <c r="D211" t="s">
        <v>554</v>
      </c>
      <c r="E211" t="s">
        <v>153</v>
      </c>
      <c r="F211">
        <v>45250</v>
      </c>
      <c r="G211" t="s">
        <v>555</v>
      </c>
      <c r="H211" t="s">
        <v>555</v>
      </c>
      <c r="I211" t="s">
        <v>155</v>
      </c>
      <c r="J211">
        <v>19140.990000000002</v>
      </c>
      <c r="K211">
        <v>19140.990000000002</v>
      </c>
      <c r="L211" s="2">
        <v>19140.990000000002</v>
      </c>
      <c r="M211" t="s">
        <v>156</v>
      </c>
    </row>
    <row r="212" spans="1:13">
      <c r="A212">
        <v>15495</v>
      </c>
      <c r="B212" t="s">
        <v>413</v>
      </c>
      <c r="C212" s="10">
        <v>45202</v>
      </c>
      <c r="D212" t="s">
        <v>556</v>
      </c>
      <c r="E212" t="s">
        <v>153</v>
      </c>
      <c r="F212">
        <v>45250</v>
      </c>
      <c r="G212" t="s">
        <v>557</v>
      </c>
      <c r="H212" t="s">
        <v>557</v>
      </c>
      <c r="I212" t="s">
        <v>155</v>
      </c>
      <c r="J212">
        <v>9364.9599999999991</v>
      </c>
      <c r="K212">
        <v>9364.9599999999991</v>
      </c>
      <c r="L212" s="2">
        <v>9364.9599999999991</v>
      </c>
      <c r="M212" t="s">
        <v>156</v>
      </c>
    </row>
    <row r="213" spans="1:13">
      <c r="A213">
        <v>15493</v>
      </c>
      <c r="B213" t="s">
        <v>413</v>
      </c>
      <c r="C213" s="10">
        <v>45202</v>
      </c>
      <c r="D213" t="s">
        <v>558</v>
      </c>
      <c r="E213" t="s">
        <v>153</v>
      </c>
      <c r="F213">
        <v>45250</v>
      </c>
      <c r="G213" t="s">
        <v>559</v>
      </c>
      <c r="H213" t="s">
        <v>559</v>
      </c>
      <c r="I213" t="s">
        <v>155</v>
      </c>
      <c r="J213">
        <v>44546.82</v>
      </c>
      <c r="K213">
        <v>44546.82</v>
      </c>
      <c r="L213" s="2">
        <v>44546.82</v>
      </c>
      <c r="M213" t="s">
        <v>156</v>
      </c>
    </row>
    <row r="214" spans="1:13">
      <c r="A214">
        <v>15497</v>
      </c>
      <c r="B214" t="s">
        <v>413</v>
      </c>
      <c r="C214" s="10">
        <v>45202</v>
      </c>
      <c r="D214" t="s">
        <v>560</v>
      </c>
      <c r="E214" t="s">
        <v>153</v>
      </c>
      <c r="F214">
        <v>45250</v>
      </c>
      <c r="G214" t="s">
        <v>561</v>
      </c>
      <c r="H214" t="s">
        <v>561</v>
      </c>
      <c r="I214" t="s">
        <v>155</v>
      </c>
      <c r="J214">
        <v>799.7</v>
      </c>
      <c r="K214">
        <v>799.7</v>
      </c>
      <c r="L214" s="2">
        <v>799.7</v>
      </c>
      <c r="M214" t="s">
        <v>156</v>
      </c>
    </row>
    <row r="215" spans="1:13">
      <c r="A215">
        <v>15506</v>
      </c>
      <c r="B215" t="s">
        <v>68</v>
      </c>
      <c r="C215" s="10">
        <v>45212</v>
      </c>
      <c r="D215" t="s">
        <v>562</v>
      </c>
      <c r="E215" t="s">
        <v>153</v>
      </c>
      <c r="F215">
        <v>45219</v>
      </c>
      <c r="G215" t="s">
        <v>563</v>
      </c>
      <c r="H215" t="s">
        <v>563</v>
      </c>
      <c r="I215" t="s">
        <v>155</v>
      </c>
      <c r="J215">
        <v>1632.7</v>
      </c>
      <c r="K215">
        <v>1349.34</v>
      </c>
      <c r="L215" s="2">
        <v>1632.7</v>
      </c>
      <c r="M215" t="s">
        <v>156</v>
      </c>
    </row>
    <row r="216" spans="1:13">
      <c r="A216">
        <v>15502</v>
      </c>
      <c r="B216" t="s">
        <v>52</v>
      </c>
      <c r="C216" s="10">
        <v>45212</v>
      </c>
      <c r="D216" t="s">
        <v>564</v>
      </c>
      <c r="E216" t="s">
        <v>153</v>
      </c>
      <c r="F216">
        <v>45243</v>
      </c>
      <c r="G216">
        <v>173740</v>
      </c>
      <c r="H216">
        <v>173740</v>
      </c>
      <c r="I216" t="s">
        <v>155</v>
      </c>
      <c r="J216">
        <v>3512</v>
      </c>
      <c r="K216">
        <v>3512</v>
      </c>
      <c r="L216" s="2">
        <v>3512</v>
      </c>
      <c r="M216" t="s">
        <v>156</v>
      </c>
    </row>
    <row r="217" spans="1:13">
      <c r="A217">
        <v>15500</v>
      </c>
      <c r="B217" t="s">
        <v>75</v>
      </c>
      <c r="C217" s="10">
        <v>45211</v>
      </c>
      <c r="D217" t="s">
        <v>565</v>
      </c>
      <c r="E217" t="s">
        <v>153</v>
      </c>
      <c r="F217">
        <v>45241</v>
      </c>
      <c r="G217">
        <v>1101302042</v>
      </c>
      <c r="H217">
        <v>1101302042</v>
      </c>
      <c r="I217" t="s">
        <v>155</v>
      </c>
      <c r="J217">
        <v>18842.400000000001</v>
      </c>
      <c r="K217">
        <v>18842.400000000001</v>
      </c>
      <c r="L217" s="2">
        <v>18842.400000000001</v>
      </c>
      <c r="M217" t="s">
        <v>156</v>
      </c>
    </row>
    <row r="218" spans="1:13">
      <c r="A218">
        <v>15503</v>
      </c>
      <c r="B218" t="s">
        <v>52</v>
      </c>
      <c r="C218" s="10">
        <v>45212</v>
      </c>
      <c r="D218" t="s">
        <v>566</v>
      </c>
      <c r="E218" t="s">
        <v>153</v>
      </c>
      <c r="F218">
        <v>45243</v>
      </c>
      <c r="G218">
        <v>173764</v>
      </c>
      <c r="H218">
        <v>173764</v>
      </c>
      <c r="I218" t="s">
        <v>155</v>
      </c>
      <c r="J218">
        <v>12892</v>
      </c>
      <c r="K218">
        <v>12892</v>
      </c>
      <c r="L218" s="2">
        <v>12892</v>
      </c>
      <c r="M218" t="s">
        <v>156</v>
      </c>
    </row>
    <row r="219" spans="1:13">
      <c r="A219">
        <v>15482</v>
      </c>
      <c r="B219" t="s">
        <v>39</v>
      </c>
      <c r="C219" s="10">
        <v>45201</v>
      </c>
      <c r="D219" t="s">
        <v>567</v>
      </c>
      <c r="E219" t="s">
        <v>153</v>
      </c>
      <c r="F219">
        <v>45231</v>
      </c>
      <c r="G219">
        <v>230876</v>
      </c>
      <c r="H219">
        <v>230876</v>
      </c>
      <c r="I219" t="s">
        <v>155</v>
      </c>
      <c r="J219">
        <v>12.52</v>
      </c>
      <c r="K219">
        <v>10.35</v>
      </c>
      <c r="L219" s="2">
        <v>12.52</v>
      </c>
      <c r="M219" t="s">
        <v>156</v>
      </c>
    </row>
    <row r="220" spans="1:13">
      <c r="A220">
        <v>15444</v>
      </c>
      <c r="B220" t="s">
        <v>62</v>
      </c>
      <c r="C220" s="10">
        <v>45170</v>
      </c>
      <c r="D220" t="s">
        <v>568</v>
      </c>
      <c r="E220" t="s">
        <v>153</v>
      </c>
      <c r="F220">
        <v>45170</v>
      </c>
      <c r="G220" t="s">
        <v>569</v>
      </c>
      <c r="H220" t="s">
        <v>570</v>
      </c>
      <c r="I220" t="s">
        <v>155</v>
      </c>
      <c r="J220">
        <v>3158.1</v>
      </c>
      <c r="K220">
        <v>2610</v>
      </c>
      <c r="L220" s="2">
        <v>3158.1</v>
      </c>
      <c r="M220" t="s">
        <v>156</v>
      </c>
    </row>
    <row r="221" spans="1:13">
      <c r="A221">
        <v>15422</v>
      </c>
      <c r="B221" t="s">
        <v>98</v>
      </c>
      <c r="C221" s="10">
        <v>45199</v>
      </c>
      <c r="D221" t="s">
        <v>571</v>
      </c>
      <c r="E221" t="s">
        <v>153</v>
      </c>
      <c r="F221">
        <v>45229</v>
      </c>
      <c r="G221">
        <v>44986</v>
      </c>
      <c r="H221">
        <v>44986</v>
      </c>
      <c r="I221" t="s">
        <v>155</v>
      </c>
      <c r="J221">
        <v>7500</v>
      </c>
      <c r="K221">
        <v>7500</v>
      </c>
      <c r="L221" s="2">
        <v>7500</v>
      </c>
      <c r="M221" t="s">
        <v>156</v>
      </c>
    </row>
    <row r="222" spans="1:13">
      <c r="A222">
        <v>15424</v>
      </c>
      <c r="B222" t="s">
        <v>96</v>
      </c>
      <c r="C222" s="10">
        <v>45199</v>
      </c>
      <c r="D222" t="s">
        <v>572</v>
      </c>
      <c r="E222" t="s">
        <v>153</v>
      </c>
      <c r="F222">
        <v>45229</v>
      </c>
      <c r="G222" t="s">
        <v>573</v>
      </c>
      <c r="H222" t="s">
        <v>573</v>
      </c>
      <c r="I222" t="s">
        <v>155</v>
      </c>
      <c r="J222">
        <v>12500</v>
      </c>
      <c r="K222">
        <v>12500</v>
      </c>
      <c r="L222" s="2">
        <v>12500</v>
      </c>
      <c r="M222" t="s">
        <v>156</v>
      </c>
    </row>
    <row r="223" spans="1:13">
      <c r="A223">
        <v>15428</v>
      </c>
      <c r="B223" t="s">
        <v>68</v>
      </c>
      <c r="C223" s="10">
        <v>45199</v>
      </c>
      <c r="D223" t="s">
        <v>574</v>
      </c>
      <c r="E223" t="s">
        <v>153</v>
      </c>
      <c r="F223">
        <v>45206</v>
      </c>
      <c r="G223" t="s">
        <v>575</v>
      </c>
      <c r="H223" t="s">
        <v>575</v>
      </c>
      <c r="I223" t="s">
        <v>155</v>
      </c>
      <c r="J223">
        <v>248.05</v>
      </c>
      <c r="K223">
        <v>205</v>
      </c>
      <c r="L223" s="2">
        <v>248.05</v>
      </c>
      <c r="M223" t="s">
        <v>156</v>
      </c>
    </row>
    <row r="224" spans="1:13">
      <c r="A224">
        <v>15437</v>
      </c>
      <c r="B224" t="s">
        <v>86</v>
      </c>
      <c r="C224" s="10">
        <v>45203</v>
      </c>
      <c r="D224" t="s">
        <v>576</v>
      </c>
      <c r="E224" t="s">
        <v>153</v>
      </c>
      <c r="F224">
        <v>45219</v>
      </c>
      <c r="G224" t="s">
        <v>577</v>
      </c>
      <c r="H224" t="s">
        <v>577</v>
      </c>
      <c r="I224" t="s">
        <v>155</v>
      </c>
      <c r="J224">
        <v>11781.33</v>
      </c>
      <c r="K224">
        <v>10990.47</v>
      </c>
      <c r="L224" s="2">
        <v>11781.33</v>
      </c>
      <c r="M224" t="s">
        <v>156</v>
      </c>
    </row>
    <row r="225" spans="1:13">
      <c r="A225">
        <v>15416</v>
      </c>
      <c r="B225" t="s">
        <v>30</v>
      </c>
      <c r="C225" s="10">
        <v>45200</v>
      </c>
      <c r="D225" t="s">
        <v>578</v>
      </c>
      <c r="E225" t="s">
        <v>153</v>
      </c>
      <c r="F225">
        <v>45260</v>
      </c>
      <c r="G225" t="s">
        <v>579</v>
      </c>
      <c r="H225" t="s">
        <v>579</v>
      </c>
      <c r="I225" t="s">
        <v>155</v>
      </c>
      <c r="J225">
        <v>60.5</v>
      </c>
      <c r="K225">
        <v>50</v>
      </c>
      <c r="L225" s="2">
        <v>60.5</v>
      </c>
      <c r="M225" t="s">
        <v>156</v>
      </c>
    </row>
    <row r="226" spans="1:13">
      <c r="A226">
        <v>15411</v>
      </c>
      <c r="B226" t="s">
        <v>85</v>
      </c>
      <c r="C226" s="10">
        <v>45199</v>
      </c>
      <c r="D226" t="s">
        <v>580</v>
      </c>
      <c r="E226" t="s">
        <v>153</v>
      </c>
      <c r="F226">
        <v>45230</v>
      </c>
      <c r="G226">
        <v>4163561072</v>
      </c>
      <c r="H226">
        <v>4163561072</v>
      </c>
      <c r="I226" t="s">
        <v>155</v>
      </c>
      <c r="J226">
        <v>675.18</v>
      </c>
      <c r="K226">
        <v>558</v>
      </c>
      <c r="L226" s="2">
        <v>675.18</v>
      </c>
      <c r="M226" t="s">
        <v>156</v>
      </c>
    </row>
    <row r="227" spans="1:13">
      <c r="A227">
        <v>15410</v>
      </c>
      <c r="B227" t="s">
        <v>85</v>
      </c>
      <c r="C227" s="10">
        <v>45199</v>
      </c>
      <c r="D227" t="s">
        <v>581</v>
      </c>
      <c r="E227" t="s">
        <v>153</v>
      </c>
      <c r="F227">
        <v>45230</v>
      </c>
      <c r="G227">
        <v>4163561071</v>
      </c>
      <c r="H227">
        <v>4163561071</v>
      </c>
      <c r="I227" t="s">
        <v>155</v>
      </c>
      <c r="J227">
        <v>231.55</v>
      </c>
      <c r="K227">
        <v>191.36</v>
      </c>
      <c r="L227" s="2">
        <v>231.55</v>
      </c>
      <c r="M227" t="s">
        <v>156</v>
      </c>
    </row>
    <row r="228" spans="1:13">
      <c r="A228">
        <v>15407</v>
      </c>
      <c r="B228" t="s">
        <v>35</v>
      </c>
      <c r="C228" s="10">
        <v>45199</v>
      </c>
      <c r="D228" t="s">
        <v>582</v>
      </c>
      <c r="E228" t="s">
        <v>153</v>
      </c>
      <c r="F228">
        <v>45201</v>
      </c>
      <c r="G228">
        <v>4818859455</v>
      </c>
      <c r="H228">
        <v>4818859455</v>
      </c>
      <c r="I228" t="s">
        <v>155</v>
      </c>
      <c r="J228">
        <v>10.4</v>
      </c>
      <c r="K228">
        <v>10.4</v>
      </c>
      <c r="L228" s="2">
        <v>10.4</v>
      </c>
      <c r="M228" t="s">
        <v>156</v>
      </c>
    </row>
    <row r="229" spans="1:13">
      <c r="A229">
        <v>15406</v>
      </c>
      <c r="B229" t="s">
        <v>83</v>
      </c>
      <c r="C229" s="10">
        <v>45201</v>
      </c>
      <c r="D229" t="s">
        <v>583</v>
      </c>
      <c r="E229" t="s">
        <v>153</v>
      </c>
      <c r="F229">
        <v>45230</v>
      </c>
      <c r="G229">
        <v>201111676</v>
      </c>
      <c r="H229">
        <v>201111676</v>
      </c>
      <c r="I229" t="s">
        <v>155</v>
      </c>
      <c r="J229">
        <v>535</v>
      </c>
      <c r="K229">
        <v>535</v>
      </c>
      <c r="L229" s="2">
        <v>535</v>
      </c>
      <c r="M229" t="s">
        <v>156</v>
      </c>
    </row>
    <row r="230" spans="1:13">
      <c r="A230">
        <v>15414</v>
      </c>
      <c r="B230" t="s">
        <v>93</v>
      </c>
      <c r="C230" s="10">
        <v>45170</v>
      </c>
      <c r="D230" t="s">
        <v>584</v>
      </c>
      <c r="E230" t="s">
        <v>153</v>
      </c>
      <c r="F230">
        <v>45173</v>
      </c>
      <c r="G230" t="s">
        <v>585</v>
      </c>
      <c r="H230" t="s">
        <v>586</v>
      </c>
      <c r="I230" t="s">
        <v>155</v>
      </c>
      <c r="J230">
        <v>5376.94</v>
      </c>
      <c r="K230">
        <v>4443.75</v>
      </c>
      <c r="L230" s="2">
        <v>5376.94</v>
      </c>
      <c r="M230" t="s">
        <v>156</v>
      </c>
    </row>
    <row r="231" spans="1:13">
      <c r="A231">
        <v>15413</v>
      </c>
      <c r="B231" t="s">
        <v>175</v>
      </c>
      <c r="C231" s="10">
        <v>45194</v>
      </c>
      <c r="D231" t="s">
        <v>587</v>
      </c>
      <c r="E231" t="s">
        <v>153</v>
      </c>
      <c r="F231">
        <v>45204</v>
      </c>
      <c r="G231" t="s">
        <v>588</v>
      </c>
      <c r="H231" t="s">
        <v>588</v>
      </c>
      <c r="I231" t="s">
        <v>155</v>
      </c>
      <c r="J231">
        <v>564.33000000000004</v>
      </c>
      <c r="K231">
        <v>564.33000000000004</v>
      </c>
      <c r="L231" s="2">
        <v>564.33000000000004</v>
      </c>
      <c r="M231" t="s">
        <v>156</v>
      </c>
    </row>
    <row r="232" spans="1:13">
      <c r="A232">
        <v>15394</v>
      </c>
      <c r="B232" t="s">
        <v>86</v>
      </c>
      <c r="C232" s="10">
        <v>45197</v>
      </c>
      <c r="D232" t="s">
        <v>589</v>
      </c>
      <c r="E232" t="s">
        <v>153</v>
      </c>
      <c r="F232">
        <v>45213</v>
      </c>
      <c r="G232" t="s">
        <v>590</v>
      </c>
      <c r="H232" t="s">
        <v>590</v>
      </c>
      <c r="I232" t="s">
        <v>155</v>
      </c>
      <c r="J232">
        <v>175.2</v>
      </c>
      <c r="K232">
        <v>165.31</v>
      </c>
      <c r="L232" s="2">
        <v>175.2</v>
      </c>
      <c r="M232" t="s">
        <v>156</v>
      </c>
    </row>
    <row r="233" spans="1:13">
      <c r="A233">
        <v>15395</v>
      </c>
      <c r="B233" t="s">
        <v>86</v>
      </c>
      <c r="C233" s="10">
        <v>45198</v>
      </c>
      <c r="D233" t="s">
        <v>591</v>
      </c>
      <c r="E233" t="s">
        <v>153</v>
      </c>
      <c r="F233">
        <v>45213</v>
      </c>
      <c r="G233" t="s">
        <v>592</v>
      </c>
      <c r="H233" t="s">
        <v>592</v>
      </c>
      <c r="I233" t="s">
        <v>155</v>
      </c>
      <c r="J233">
        <v>169.13</v>
      </c>
      <c r="K233">
        <v>159.58000000000001</v>
      </c>
      <c r="L233" s="2">
        <v>169.13</v>
      </c>
      <c r="M233" t="s">
        <v>156</v>
      </c>
    </row>
    <row r="234" spans="1:13">
      <c r="A234">
        <v>15381</v>
      </c>
      <c r="B234" t="s">
        <v>86</v>
      </c>
      <c r="C234" s="10">
        <v>45194</v>
      </c>
      <c r="D234" t="s">
        <v>593</v>
      </c>
      <c r="E234" t="s">
        <v>153</v>
      </c>
      <c r="F234">
        <v>45208</v>
      </c>
      <c r="G234" t="s">
        <v>594</v>
      </c>
      <c r="H234" t="s">
        <v>594</v>
      </c>
      <c r="I234" t="s">
        <v>155</v>
      </c>
      <c r="J234">
        <v>870.64</v>
      </c>
      <c r="K234">
        <v>720.2</v>
      </c>
      <c r="L234" s="2">
        <v>870.64</v>
      </c>
      <c r="M234" t="s">
        <v>156</v>
      </c>
    </row>
    <row r="235" spans="1:13">
      <c r="A235">
        <v>15379</v>
      </c>
      <c r="B235" t="s">
        <v>86</v>
      </c>
      <c r="C235" s="10">
        <v>45194</v>
      </c>
      <c r="D235" t="s">
        <v>595</v>
      </c>
      <c r="E235" t="s">
        <v>153</v>
      </c>
      <c r="F235">
        <v>45208</v>
      </c>
      <c r="G235" t="s">
        <v>596</v>
      </c>
      <c r="H235" t="s">
        <v>596</v>
      </c>
      <c r="I235" t="s">
        <v>155</v>
      </c>
      <c r="J235">
        <v>1195.93</v>
      </c>
      <c r="K235">
        <v>989.29</v>
      </c>
      <c r="L235" s="2">
        <v>1195.93</v>
      </c>
      <c r="M235" t="s">
        <v>156</v>
      </c>
    </row>
    <row r="236" spans="1:13">
      <c r="A236">
        <v>15372</v>
      </c>
      <c r="B236" t="s">
        <v>68</v>
      </c>
      <c r="C236" s="10">
        <v>45188</v>
      </c>
      <c r="D236" t="s">
        <v>597</v>
      </c>
      <c r="E236" t="s">
        <v>153</v>
      </c>
      <c r="F236">
        <v>45195</v>
      </c>
      <c r="G236" t="s">
        <v>598</v>
      </c>
      <c r="H236" t="s">
        <v>598</v>
      </c>
      <c r="I236" t="s">
        <v>155</v>
      </c>
      <c r="J236">
        <v>1361.1</v>
      </c>
      <c r="K236">
        <v>1124.8800000000001</v>
      </c>
      <c r="L236" s="2">
        <v>1361.1</v>
      </c>
      <c r="M236" t="s">
        <v>156</v>
      </c>
    </row>
    <row r="237" spans="1:13">
      <c r="A237">
        <v>15269</v>
      </c>
      <c r="B237" t="s">
        <v>75</v>
      </c>
      <c r="C237" s="10">
        <v>45159</v>
      </c>
      <c r="D237" t="s">
        <v>599</v>
      </c>
      <c r="E237" t="s">
        <v>153</v>
      </c>
      <c r="F237">
        <v>45169</v>
      </c>
      <c r="G237">
        <v>1101292314</v>
      </c>
      <c r="H237">
        <v>1101292314</v>
      </c>
      <c r="I237" t="s">
        <v>155</v>
      </c>
      <c r="J237">
        <v>18842.400000000001</v>
      </c>
      <c r="K237">
        <v>18842.400000000001</v>
      </c>
      <c r="L237" s="2">
        <v>18842.400000000001</v>
      </c>
      <c r="M237" t="s">
        <v>156</v>
      </c>
    </row>
    <row r="238" spans="1:13">
      <c r="A238">
        <v>15334</v>
      </c>
      <c r="B238" t="s">
        <v>75</v>
      </c>
      <c r="C238" s="10">
        <v>45177</v>
      </c>
      <c r="D238" t="s">
        <v>600</v>
      </c>
      <c r="E238" t="s">
        <v>153</v>
      </c>
      <c r="F238">
        <v>45207</v>
      </c>
      <c r="G238">
        <v>1101295777</v>
      </c>
      <c r="H238">
        <v>1101295777</v>
      </c>
      <c r="I238" t="s">
        <v>155</v>
      </c>
      <c r="J238">
        <v>18842.400000000001</v>
      </c>
      <c r="K238">
        <v>18842.400000000001</v>
      </c>
      <c r="L238" s="2">
        <v>18842.400000000001</v>
      </c>
      <c r="M238" t="s">
        <v>156</v>
      </c>
    </row>
    <row r="239" spans="1:13">
      <c r="A239">
        <v>15299</v>
      </c>
      <c r="B239" t="s">
        <v>76</v>
      </c>
      <c r="C239" s="10">
        <v>45169</v>
      </c>
      <c r="D239" t="s">
        <v>601</v>
      </c>
      <c r="E239" t="s">
        <v>153</v>
      </c>
      <c r="F239">
        <v>45199</v>
      </c>
      <c r="G239" t="s">
        <v>602</v>
      </c>
      <c r="H239" t="s">
        <v>602</v>
      </c>
      <c r="I239" t="s">
        <v>155</v>
      </c>
      <c r="J239">
        <v>2037.72</v>
      </c>
      <c r="K239">
        <v>1684.07</v>
      </c>
      <c r="L239" s="2">
        <v>2037.72</v>
      </c>
      <c r="M239" t="s">
        <v>156</v>
      </c>
    </row>
    <row r="240" spans="1:13">
      <c r="A240">
        <v>15297</v>
      </c>
      <c r="B240" t="s">
        <v>83</v>
      </c>
      <c r="C240" s="10">
        <v>45170</v>
      </c>
      <c r="D240" t="s">
        <v>603</v>
      </c>
      <c r="E240" t="s">
        <v>153</v>
      </c>
      <c r="F240">
        <v>45200</v>
      </c>
      <c r="G240">
        <v>201111567</v>
      </c>
      <c r="H240">
        <v>201111567</v>
      </c>
      <c r="I240" t="s">
        <v>155</v>
      </c>
      <c r="J240">
        <v>535</v>
      </c>
      <c r="K240">
        <v>535</v>
      </c>
      <c r="L240" s="2">
        <v>535</v>
      </c>
      <c r="M240" t="s">
        <v>156</v>
      </c>
    </row>
    <row r="241" spans="1:13">
      <c r="A241">
        <v>15266</v>
      </c>
      <c r="B241" t="s">
        <v>75</v>
      </c>
      <c r="C241" s="10">
        <v>45154</v>
      </c>
      <c r="D241" t="s">
        <v>604</v>
      </c>
      <c r="E241" t="s">
        <v>153</v>
      </c>
      <c r="F241">
        <v>45169</v>
      </c>
      <c r="G241">
        <v>1101291383</v>
      </c>
      <c r="H241">
        <v>1101291383</v>
      </c>
      <c r="I241" t="s">
        <v>155</v>
      </c>
      <c r="J241">
        <v>150739.16</v>
      </c>
      <c r="K241">
        <v>150739.16</v>
      </c>
      <c r="L241" s="2">
        <v>150739.16</v>
      </c>
      <c r="M241" t="s">
        <v>156</v>
      </c>
    </row>
    <row r="242" spans="1:13">
      <c r="A242">
        <v>15335</v>
      </c>
      <c r="B242" t="s">
        <v>175</v>
      </c>
      <c r="C242" s="10">
        <v>45163</v>
      </c>
      <c r="D242" t="s">
        <v>605</v>
      </c>
      <c r="E242" t="s">
        <v>153</v>
      </c>
      <c r="F242">
        <v>45173</v>
      </c>
      <c r="G242" t="s">
        <v>606</v>
      </c>
      <c r="H242" t="s">
        <v>606</v>
      </c>
      <c r="I242" t="s">
        <v>155</v>
      </c>
      <c r="J242">
        <v>564.33000000000004</v>
      </c>
      <c r="K242">
        <v>564.33000000000004</v>
      </c>
      <c r="L242" s="2">
        <v>564.33000000000004</v>
      </c>
      <c r="M242" t="s">
        <v>156</v>
      </c>
    </row>
    <row r="243" spans="1:13">
      <c r="A243">
        <v>15322</v>
      </c>
      <c r="B243" t="s">
        <v>68</v>
      </c>
      <c r="C243" s="10">
        <v>45169</v>
      </c>
      <c r="D243" t="s">
        <v>607</v>
      </c>
      <c r="E243" t="s">
        <v>153</v>
      </c>
      <c r="F243">
        <v>45176</v>
      </c>
      <c r="G243" t="s">
        <v>608</v>
      </c>
      <c r="H243" t="s">
        <v>608</v>
      </c>
      <c r="I243" t="s">
        <v>155</v>
      </c>
      <c r="J243">
        <v>248.05</v>
      </c>
      <c r="K243">
        <v>205</v>
      </c>
      <c r="L243" s="2">
        <v>248.05</v>
      </c>
      <c r="M243" t="s">
        <v>156</v>
      </c>
    </row>
    <row r="244" spans="1:13">
      <c r="A244">
        <v>15321</v>
      </c>
      <c r="B244" t="s">
        <v>43</v>
      </c>
      <c r="C244" s="10">
        <v>45169</v>
      </c>
      <c r="D244" t="s">
        <v>609</v>
      </c>
      <c r="E244" t="s">
        <v>153</v>
      </c>
      <c r="F244">
        <v>45214</v>
      </c>
      <c r="G244">
        <v>23014739</v>
      </c>
      <c r="H244">
        <v>23014739</v>
      </c>
      <c r="I244" t="s">
        <v>155</v>
      </c>
      <c r="J244">
        <v>819.62</v>
      </c>
      <c r="K244">
        <v>819.62</v>
      </c>
      <c r="L244" s="2">
        <v>819.62</v>
      </c>
      <c r="M244" t="s">
        <v>156</v>
      </c>
    </row>
    <row r="245" spans="1:13">
      <c r="A245">
        <v>15300</v>
      </c>
      <c r="B245" t="s">
        <v>87</v>
      </c>
      <c r="C245" s="10">
        <v>45173</v>
      </c>
      <c r="D245" t="s">
        <v>610</v>
      </c>
      <c r="E245" t="s">
        <v>153</v>
      </c>
      <c r="F245">
        <v>45200</v>
      </c>
      <c r="G245" t="s">
        <v>611</v>
      </c>
      <c r="H245" t="s">
        <v>611</v>
      </c>
      <c r="I245" t="s">
        <v>155</v>
      </c>
      <c r="J245">
        <v>93323.55</v>
      </c>
      <c r="K245">
        <v>93323.55</v>
      </c>
      <c r="L245" s="2">
        <v>93323.55</v>
      </c>
      <c r="M245" t="s">
        <v>156</v>
      </c>
    </row>
    <row r="246" spans="1:13">
      <c r="A246">
        <v>15298</v>
      </c>
      <c r="B246" t="s">
        <v>430</v>
      </c>
      <c r="C246" s="10">
        <v>45159</v>
      </c>
      <c r="D246" t="s">
        <v>612</v>
      </c>
      <c r="E246" t="s">
        <v>153</v>
      </c>
      <c r="F246">
        <v>45189</v>
      </c>
      <c r="G246">
        <v>230059263</v>
      </c>
      <c r="H246">
        <v>230059263</v>
      </c>
      <c r="I246" t="s">
        <v>155</v>
      </c>
      <c r="J246">
        <v>253.18</v>
      </c>
      <c r="K246">
        <v>209.6</v>
      </c>
      <c r="L246" s="2">
        <v>253.18</v>
      </c>
      <c r="M246" t="s">
        <v>156</v>
      </c>
    </row>
    <row r="247" spans="1:13">
      <c r="A247">
        <v>15312</v>
      </c>
      <c r="B247" t="s">
        <v>430</v>
      </c>
      <c r="C247" s="10">
        <v>45159</v>
      </c>
      <c r="D247" t="s">
        <v>613</v>
      </c>
      <c r="E247" t="s">
        <v>153</v>
      </c>
      <c r="F247">
        <v>45189</v>
      </c>
      <c r="G247">
        <v>230059264</v>
      </c>
      <c r="H247">
        <v>230059264</v>
      </c>
      <c r="I247" t="s">
        <v>155</v>
      </c>
      <c r="J247">
        <v>187.46</v>
      </c>
      <c r="K247">
        <v>155.19999999999999</v>
      </c>
      <c r="L247" s="2">
        <v>187.46</v>
      </c>
      <c r="M247" t="s">
        <v>156</v>
      </c>
    </row>
    <row r="248" spans="1:13">
      <c r="A248">
        <v>15311</v>
      </c>
      <c r="B248" t="s">
        <v>430</v>
      </c>
      <c r="C248" s="10">
        <v>45159</v>
      </c>
      <c r="D248" t="s">
        <v>614</v>
      </c>
      <c r="E248" t="s">
        <v>153</v>
      </c>
      <c r="F248">
        <v>45189</v>
      </c>
      <c r="G248">
        <v>230059265</v>
      </c>
      <c r="H248">
        <v>230059265</v>
      </c>
      <c r="I248" t="s">
        <v>155</v>
      </c>
      <c r="J248">
        <v>258.97000000000003</v>
      </c>
      <c r="K248">
        <v>214.4</v>
      </c>
      <c r="L248" s="2">
        <v>258.97000000000003</v>
      </c>
      <c r="M248" t="s">
        <v>156</v>
      </c>
    </row>
    <row r="249" spans="1:13">
      <c r="A249">
        <v>15285</v>
      </c>
      <c r="B249" t="s">
        <v>66</v>
      </c>
      <c r="C249" s="10">
        <v>45168</v>
      </c>
      <c r="D249" t="s">
        <v>615</v>
      </c>
      <c r="E249" t="s">
        <v>153</v>
      </c>
      <c r="F249">
        <v>45189</v>
      </c>
      <c r="G249" t="s">
        <v>616</v>
      </c>
      <c r="H249" t="s">
        <v>616</v>
      </c>
      <c r="I249" t="s">
        <v>155</v>
      </c>
      <c r="J249">
        <v>1905.75</v>
      </c>
      <c r="K249">
        <v>1575</v>
      </c>
      <c r="L249" s="2">
        <v>1905.75</v>
      </c>
      <c r="M249" t="s">
        <v>156</v>
      </c>
    </row>
    <row r="250" spans="1:13">
      <c r="A250">
        <v>15283</v>
      </c>
      <c r="B250" t="s">
        <v>617</v>
      </c>
      <c r="C250" s="10">
        <v>45139</v>
      </c>
      <c r="D250" t="s">
        <v>618</v>
      </c>
      <c r="E250" t="s">
        <v>153</v>
      </c>
      <c r="F250">
        <v>45140</v>
      </c>
      <c r="G250" t="s">
        <v>619</v>
      </c>
      <c r="H250">
        <v>6087</v>
      </c>
      <c r="I250" t="s">
        <v>155</v>
      </c>
      <c r="J250">
        <v>4000</v>
      </c>
      <c r="K250">
        <v>4000</v>
      </c>
      <c r="L250" s="2">
        <v>4000</v>
      </c>
      <c r="M250" t="s">
        <v>156</v>
      </c>
    </row>
    <row r="251" spans="1:13">
      <c r="A251">
        <v>15268</v>
      </c>
      <c r="B251" t="s">
        <v>87</v>
      </c>
      <c r="C251" s="10">
        <v>45163</v>
      </c>
      <c r="D251" t="s">
        <v>620</v>
      </c>
      <c r="E251" t="s">
        <v>153</v>
      </c>
      <c r="F251">
        <v>45173</v>
      </c>
      <c r="G251" t="s">
        <v>621</v>
      </c>
      <c r="H251" t="s">
        <v>621</v>
      </c>
      <c r="I251" t="s">
        <v>155</v>
      </c>
      <c r="J251">
        <v>26963.3</v>
      </c>
      <c r="K251">
        <v>26963.3</v>
      </c>
      <c r="L251" s="2">
        <v>26963.3</v>
      </c>
      <c r="M251" t="s">
        <v>156</v>
      </c>
    </row>
    <row r="252" spans="1:13">
      <c r="A252">
        <v>15249</v>
      </c>
      <c r="B252" t="s">
        <v>63</v>
      </c>
      <c r="C252" s="10">
        <v>45156</v>
      </c>
      <c r="D252" t="s">
        <v>622</v>
      </c>
      <c r="E252" t="s">
        <v>153</v>
      </c>
      <c r="F252">
        <v>45184</v>
      </c>
      <c r="G252" t="s">
        <v>623</v>
      </c>
      <c r="H252" t="s">
        <v>623</v>
      </c>
      <c r="I252" t="s">
        <v>296</v>
      </c>
      <c r="J252">
        <v>500</v>
      </c>
      <c r="K252">
        <v>500</v>
      </c>
      <c r="L252" s="2">
        <v>500</v>
      </c>
      <c r="M252" t="s">
        <v>156</v>
      </c>
    </row>
    <row r="253" spans="1:13">
      <c r="A253">
        <v>15207</v>
      </c>
      <c r="B253" t="s">
        <v>41</v>
      </c>
      <c r="C253" s="10">
        <v>45140</v>
      </c>
      <c r="D253" t="s">
        <v>624</v>
      </c>
      <c r="E253" t="s">
        <v>153</v>
      </c>
      <c r="F253">
        <v>45171</v>
      </c>
      <c r="G253" t="s">
        <v>625</v>
      </c>
      <c r="H253" t="s">
        <v>625</v>
      </c>
      <c r="I253" t="s">
        <v>155</v>
      </c>
      <c r="J253">
        <v>48.1</v>
      </c>
      <c r="K253">
        <v>39.75</v>
      </c>
      <c r="L253" s="2">
        <v>48.1</v>
      </c>
      <c r="M253" t="s">
        <v>156</v>
      </c>
    </row>
    <row r="254" spans="1:13">
      <c r="A254">
        <v>15199</v>
      </c>
      <c r="B254" t="s">
        <v>65</v>
      </c>
      <c r="C254" s="10">
        <v>45139</v>
      </c>
      <c r="D254" t="s">
        <v>626</v>
      </c>
      <c r="E254" t="s">
        <v>153</v>
      </c>
      <c r="F254">
        <v>45169</v>
      </c>
      <c r="G254" t="s">
        <v>627</v>
      </c>
      <c r="H254" t="s">
        <v>627</v>
      </c>
      <c r="I254" t="s">
        <v>155</v>
      </c>
      <c r="J254">
        <v>100</v>
      </c>
      <c r="K254">
        <v>100</v>
      </c>
      <c r="L254" s="2">
        <v>100</v>
      </c>
      <c r="M254" t="s">
        <v>156</v>
      </c>
    </row>
    <row r="255" spans="1:13">
      <c r="A255">
        <v>15198</v>
      </c>
      <c r="B255" t="s">
        <v>83</v>
      </c>
      <c r="C255" s="10">
        <v>45108</v>
      </c>
      <c r="D255" t="s">
        <v>628</v>
      </c>
      <c r="E255" t="s">
        <v>153</v>
      </c>
      <c r="F255">
        <v>45169</v>
      </c>
      <c r="G255" t="s">
        <v>629</v>
      </c>
      <c r="H255">
        <v>201111443</v>
      </c>
      <c r="I255" t="s">
        <v>155</v>
      </c>
      <c r="J255">
        <v>535</v>
      </c>
      <c r="K255">
        <v>535</v>
      </c>
      <c r="L255" s="2">
        <v>535</v>
      </c>
      <c r="M255" t="s">
        <v>156</v>
      </c>
    </row>
    <row r="256" spans="1:13">
      <c r="A256">
        <v>15197</v>
      </c>
      <c r="B256" t="s">
        <v>85</v>
      </c>
      <c r="C256" s="10">
        <v>45138</v>
      </c>
      <c r="D256" t="s">
        <v>630</v>
      </c>
      <c r="E256" t="s">
        <v>153</v>
      </c>
      <c r="F256">
        <v>45169</v>
      </c>
      <c r="G256">
        <v>4163527024</v>
      </c>
      <c r="H256">
        <v>4163527024</v>
      </c>
      <c r="I256" t="s">
        <v>155</v>
      </c>
      <c r="J256">
        <v>833.69</v>
      </c>
      <c r="K256">
        <v>689</v>
      </c>
      <c r="L256" s="2">
        <v>833.69</v>
      </c>
      <c r="M256" t="s">
        <v>156</v>
      </c>
    </row>
    <row r="257" spans="1:13">
      <c r="A257">
        <v>15200</v>
      </c>
      <c r="B257" t="s">
        <v>65</v>
      </c>
      <c r="C257" s="10">
        <v>45138</v>
      </c>
      <c r="D257" t="s">
        <v>631</v>
      </c>
      <c r="E257" t="s">
        <v>153</v>
      </c>
      <c r="F257">
        <v>45169</v>
      </c>
      <c r="G257" t="s">
        <v>632</v>
      </c>
      <c r="H257" t="s">
        <v>632</v>
      </c>
      <c r="I257" t="s">
        <v>155</v>
      </c>
      <c r="J257">
        <v>15475.9</v>
      </c>
      <c r="K257">
        <v>12790</v>
      </c>
      <c r="L257" s="2">
        <v>15475.9</v>
      </c>
      <c r="M257" t="s">
        <v>156</v>
      </c>
    </row>
    <row r="258" spans="1:13">
      <c r="A258">
        <v>15167</v>
      </c>
      <c r="B258" t="s">
        <v>75</v>
      </c>
      <c r="C258" s="10">
        <v>45128</v>
      </c>
      <c r="D258" t="s">
        <v>633</v>
      </c>
      <c r="E258" t="s">
        <v>153</v>
      </c>
      <c r="F258">
        <v>45138</v>
      </c>
      <c r="G258">
        <v>1101286749</v>
      </c>
      <c r="H258">
        <v>1101286749</v>
      </c>
      <c r="I258" t="s">
        <v>155</v>
      </c>
      <c r="J258">
        <v>150739.16</v>
      </c>
      <c r="K258">
        <v>150739.16</v>
      </c>
      <c r="L258" s="2">
        <v>150739.16</v>
      </c>
      <c r="M258" t="s">
        <v>156</v>
      </c>
    </row>
    <row r="259" spans="1:13">
      <c r="A259">
        <v>15168</v>
      </c>
      <c r="B259" t="s">
        <v>75</v>
      </c>
      <c r="C259" s="10">
        <v>45127</v>
      </c>
      <c r="D259" t="s">
        <v>634</v>
      </c>
      <c r="E259" t="s">
        <v>153</v>
      </c>
      <c r="F259">
        <v>45138</v>
      </c>
      <c r="G259">
        <v>1101286395</v>
      </c>
      <c r="H259">
        <v>1101286395</v>
      </c>
      <c r="I259" t="s">
        <v>155</v>
      </c>
      <c r="J259">
        <v>59498.12</v>
      </c>
      <c r="K259">
        <v>59498.12</v>
      </c>
      <c r="L259" s="2">
        <v>59498.12</v>
      </c>
      <c r="M259" t="s">
        <v>156</v>
      </c>
    </row>
    <row r="260" spans="1:13">
      <c r="A260">
        <v>15150</v>
      </c>
      <c r="B260" t="s">
        <v>59</v>
      </c>
      <c r="C260" s="10">
        <v>45125</v>
      </c>
      <c r="D260" t="s">
        <v>635</v>
      </c>
      <c r="E260" t="s">
        <v>153</v>
      </c>
      <c r="F260">
        <v>45125</v>
      </c>
      <c r="G260" t="s">
        <v>636</v>
      </c>
      <c r="H260" t="s">
        <v>636</v>
      </c>
      <c r="I260" t="s">
        <v>155</v>
      </c>
      <c r="J260">
        <v>8750</v>
      </c>
      <c r="K260">
        <v>8750</v>
      </c>
      <c r="L260" s="2">
        <v>8750</v>
      </c>
      <c r="M260" t="s">
        <v>156</v>
      </c>
    </row>
    <row r="261" spans="1:13">
      <c r="A261">
        <v>15155</v>
      </c>
      <c r="B261" t="s">
        <v>75</v>
      </c>
      <c r="C261" s="10">
        <v>45125</v>
      </c>
      <c r="D261" t="s">
        <v>637</v>
      </c>
      <c r="E261" t="s">
        <v>153</v>
      </c>
      <c r="F261">
        <v>45156</v>
      </c>
      <c r="G261">
        <v>1101285927</v>
      </c>
      <c r="H261">
        <v>1101285927</v>
      </c>
      <c r="I261" t="s">
        <v>155</v>
      </c>
      <c r="J261">
        <v>18842.400000000001</v>
      </c>
      <c r="K261">
        <v>18842.400000000001</v>
      </c>
      <c r="L261" s="2">
        <v>18842.400000000001</v>
      </c>
      <c r="M261" t="s">
        <v>156</v>
      </c>
    </row>
    <row r="262" spans="1:13">
      <c r="A262">
        <v>15124</v>
      </c>
      <c r="B262" t="s">
        <v>34</v>
      </c>
      <c r="C262" s="10">
        <v>45107</v>
      </c>
      <c r="D262" t="s">
        <v>638</v>
      </c>
      <c r="E262" t="s">
        <v>153</v>
      </c>
      <c r="F262">
        <v>45138</v>
      </c>
      <c r="G262" t="s">
        <v>639</v>
      </c>
      <c r="H262">
        <v>2345</v>
      </c>
      <c r="I262" t="s">
        <v>155</v>
      </c>
      <c r="J262">
        <v>136</v>
      </c>
      <c r="K262">
        <v>136</v>
      </c>
      <c r="L262" s="2">
        <v>136</v>
      </c>
      <c r="M262" t="s">
        <v>156</v>
      </c>
    </row>
    <row r="263" spans="1:13">
      <c r="A263">
        <v>15068</v>
      </c>
      <c r="B263" t="s">
        <v>76</v>
      </c>
      <c r="C263" s="10">
        <v>45107</v>
      </c>
      <c r="D263" t="s">
        <v>640</v>
      </c>
      <c r="E263" t="s">
        <v>153</v>
      </c>
      <c r="F263">
        <v>45137</v>
      </c>
      <c r="G263" t="s">
        <v>641</v>
      </c>
      <c r="H263" t="s">
        <v>641</v>
      </c>
      <c r="I263" t="s">
        <v>155</v>
      </c>
      <c r="J263">
        <v>2037.72</v>
      </c>
      <c r="K263">
        <v>1684.07</v>
      </c>
      <c r="L263" s="2">
        <v>2037.72</v>
      </c>
      <c r="M263" t="s">
        <v>156</v>
      </c>
    </row>
    <row r="264" spans="1:13">
      <c r="A264">
        <v>15079</v>
      </c>
      <c r="B264" t="s">
        <v>86</v>
      </c>
      <c r="C264" s="10">
        <v>45111</v>
      </c>
      <c r="D264" t="s">
        <v>642</v>
      </c>
      <c r="E264" t="s">
        <v>153</v>
      </c>
      <c r="F264">
        <v>45127</v>
      </c>
      <c r="G264" t="s">
        <v>643</v>
      </c>
      <c r="H264" t="s">
        <v>643</v>
      </c>
      <c r="I264" t="s">
        <v>155</v>
      </c>
      <c r="J264">
        <v>13322.85</v>
      </c>
      <c r="K264">
        <v>12495.74</v>
      </c>
      <c r="L264" s="2">
        <v>13322.85</v>
      </c>
      <c r="M264" t="s">
        <v>156</v>
      </c>
    </row>
    <row r="265" spans="1:13">
      <c r="A265">
        <v>15074</v>
      </c>
      <c r="B265" t="s">
        <v>87</v>
      </c>
      <c r="C265" s="10">
        <v>45110</v>
      </c>
      <c r="D265" t="s">
        <v>644</v>
      </c>
      <c r="E265" t="s">
        <v>153</v>
      </c>
      <c r="F265">
        <v>45139</v>
      </c>
      <c r="G265" t="s">
        <v>645</v>
      </c>
      <c r="H265" t="s">
        <v>645</v>
      </c>
      <c r="I265" t="s">
        <v>155</v>
      </c>
      <c r="J265">
        <v>8859.4699999999993</v>
      </c>
      <c r="K265">
        <v>8859.4699999999993</v>
      </c>
      <c r="L265" s="2">
        <v>8859.4699999999993</v>
      </c>
      <c r="M265" t="s">
        <v>156</v>
      </c>
    </row>
    <row r="266" spans="1:13">
      <c r="A266">
        <v>15041</v>
      </c>
      <c r="B266" t="s">
        <v>81</v>
      </c>
      <c r="C266" s="10">
        <v>45104</v>
      </c>
      <c r="D266" t="s">
        <v>646</v>
      </c>
      <c r="E266" t="s">
        <v>153</v>
      </c>
      <c r="F266">
        <v>45134</v>
      </c>
      <c r="G266">
        <v>2023328</v>
      </c>
      <c r="H266">
        <v>2023328</v>
      </c>
      <c r="I266" t="s">
        <v>155</v>
      </c>
      <c r="J266">
        <v>3630</v>
      </c>
      <c r="K266">
        <v>3000</v>
      </c>
      <c r="L266" s="2">
        <v>3630</v>
      </c>
      <c r="M266" t="s">
        <v>156</v>
      </c>
    </row>
    <row r="267" spans="1:13">
      <c r="A267">
        <v>15053</v>
      </c>
      <c r="B267" t="s">
        <v>86</v>
      </c>
      <c r="C267" s="10">
        <v>45106</v>
      </c>
      <c r="D267" t="s">
        <v>647</v>
      </c>
      <c r="E267" t="s">
        <v>153</v>
      </c>
      <c r="F267">
        <v>45120</v>
      </c>
      <c r="G267" t="s">
        <v>648</v>
      </c>
      <c r="H267" t="s">
        <v>648</v>
      </c>
      <c r="I267" t="s">
        <v>155</v>
      </c>
      <c r="J267">
        <v>673.81</v>
      </c>
      <c r="K267">
        <v>635.76</v>
      </c>
      <c r="L267" s="2">
        <v>673.81</v>
      </c>
      <c r="M267" t="s">
        <v>156</v>
      </c>
    </row>
    <row r="268" spans="1:13">
      <c r="A268">
        <v>15052</v>
      </c>
      <c r="B268" t="s">
        <v>86</v>
      </c>
      <c r="C268" s="10">
        <v>45106</v>
      </c>
      <c r="D268" t="s">
        <v>649</v>
      </c>
      <c r="E268" t="s">
        <v>153</v>
      </c>
      <c r="F268">
        <v>45120</v>
      </c>
      <c r="G268" t="s">
        <v>650</v>
      </c>
      <c r="H268" t="s">
        <v>650</v>
      </c>
      <c r="I268" t="s">
        <v>155</v>
      </c>
      <c r="J268">
        <v>407.89</v>
      </c>
      <c r="K268">
        <v>337.41</v>
      </c>
      <c r="L268" s="2">
        <v>407.89</v>
      </c>
      <c r="M268" t="s">
        <v>156</v>
      </c>
    </row>
    <row r="269" spans="1:13">
      <c r="A269">
        <v>15040</v>
      </c>
      <c r="B269" t="s">
        <v>74</v>
      </c>
      <c r="C269" s="10">
        <v>45099</v>
      </c>
      <c r="D269" t="s">
        <v>651</v>
      </c>
      <c r="E269" t="s">
        <v>153</v>
      </c>
      <c r="F269">
        <v>45099</v>
      </c>
      <c r="G269" t="s">
        <v>652</v>
      </c>
      <c r="H269" t="s">
        <v>652</v>
      </c>
      <c r="I269" t="s">
        <v>195</v>
      </c>
      <c r="J269">
        <v>10000</v>
      </c>
      <c r="K269">
        <v>10000</v>
      </c>
      <c r="L269" s="2">
        <v>10000</v>
      </c>
      <c r="M269" t="s">
        <v>156</v>
      </c>
    </row>
    <row r="270" spans="1:13">
      <c r="A270">
        <v>15042</v>
      </c>
      <c r="B270" t="s">
        <v>75</v>
      </c>
      <c r="C270" s="10">
        <v>45091</v>
      </c>
      <c r="D270" t="s">
        <v>653</v>
      </c>
      <c r="E270" t="s">
        <v>153</v>
      </c>
      <c r="F270">
        <v>45121</v>
      </c>
      <c r="G270">
        <v>1101280024</v>
      </c>
      <c r="H270">
        <v>1101280024</v>
      </c>
      <c r="I270" t="s">
        <v>155</v>
      </c>
      <c r="J270">
        <v>18842.400000000001</v>
      </c>
      <c r="K270">
        <v>18842.400000000001</v>
      </c>
      <c r="L270" s="2">
        <v>18842.400000000001</v>
      </c>
      <c r="M270" t="s">
        <v>156</v>
      </c>
    </row>
    <row r="271" spans="1:13">
      <c r="A271">
        <v>15036</v>
      </c>
      <c r="B271" t="s">
        <v>63</v>
      </c>
      <c r="C271" s="10">
        <v>45103</v>
      </c>
      <c r="D271" t="s">
        <v>654</v>
      </c>
      <c r="E271" t="s">
        <v>153</v>
      </c>
      <c r="F271">
        <v>45133</v>
      </c>
      <c r="G271" t="s">
        <v>655</v>
      </c>
      <c r="H271" t="s">
        <v>655</v>
      </c>
      <c r="I271" t="s">
        <v>296</v>
      </c>
      <c r="J271">
        <v>240</v>
      </c>
      <c r="K271">
        <v>240</v>
      </c>
      <c r="L271" s="2">
        <v>240</v>
      </c>
      <c r="M271" t="s">
        <v>156</v>
      </c>
    </row>
    <row r="272" spans="1:13">
      <c r="A272">
        <v>14981</v>
      </c>
      <c r="B272" t="s">
        <v>33</v>
      </c>
      <c r="C272" s="10">
        <v>45093</v>
      </c>
      <c r="D272" t="s">
        <v>656</v>
      </c>
      <c r="E272" t="s">
        <v>153</v>
      </c>
      <c r="F272">
        <v>45107</v>
      </c>
      <c r="G272">
        <v>61860</v>
      </c>
      <c r="H272">
        <v>61860</v>
      </c>
      <c r="I272" t="s">
        <v>155</v>
      </c>
      <c r="J272">
        <v>52.1</v>
      </c>
      <c r="K272">
        <v>43.06</v>
      </c>
      <c r="L272" s="2">
        <v>52.1</v>
      </c>
      <c r="M272" t="s">
        <v>156</v>
      </c>
    </row>
    <row r="273" spans="1:13">
      <c r="A273">
        <v>14991</v>
      </c>
      <c r="B273" t="s">
        <v>63</v>
      </c>
      <c r="C273" s="10">
        <v>45078</v>
      </c>
      <c r="D273" t="s">
        <v>657</v>
      </c>
      <c r="E273" t="s">
        <v>153</v>
      </c>
      <c r="F273">
        <v>45107</v>
      </c>
      <c r="G273" t="s">
        <v>658</v>
      </c>
      <c r="H273" t="s">
        <v>659</v>
      </c>
      <c r="I273" t="s">
        <v>296</v>
      </c>
      <c r="J273">
        <v>600</v>
      </c>
      <c r="K273">
        <v>600</v>
      </c>
      <c r="L273" s="2">
        <v>600</v>
      </c>
      <c r="M273" t="s">
        <v>156</v>
      </c>
    </row>
    <row r="274" spans="1:13">
      <c r="A274">
        <v>14951</v>
      </c>
      <c r="B274" t="s">
        <v>37</v>
      </c>
      <c r="C274" s="10">
        <v>45071</v>
      </c>
      <c r="D274" t="s">
        <v>660</v>
      </c>
      <c r="E274" t="s">
        <v>153</v>
      </c>
      <c r="F274">
        <v>45102</v>
      </c>
      <c r="G274" t="s">
        <v>661</v>
      </c>
      <c r="H274" t="s">
        <v>661</v>
      </c>
      <c r="I274" t="s">
        <v>155</v>
      </c>
      <c r="J274">
        <v>107.5</v>
      </c>
      <c r="K274">
        <v>107.5</v>
      </c>
      <c r="L274" s="2">
        <v>107.5</v>
      </c>
      <c r="M274" t="s">
        <v>156</v>
      </c>
    </row>
    <row r="275" spans="1:13">
      <c r="A275">
        <v>14962</v>
      </c>
      <c r="B275" t="s">
        <v>75</v>
      </c>
      <c r="C275" s="10">
        <v>45089</v>
      </c>
      <c r="D275" t="s">
        <v>662</v>
      </c>
      <c r="E275" t="s">
        <v>153</v>
      </c>
      <c r="F275">
        <v>45267</v>
      </c>
      <c r="G275">
        <v>1101279565</v>
      </c>
      <c r="H275">
        <v>1101279565</v>
      </c>
      <c r="I275" t="s">
        <v>155</v>
      </c>
      <c r="J275">
        <v>25.11</v>
      </c>
      <c r="K275">
        <v>25.11</v>
      </c>
      <c r="L275" s="2">
        <v>25.11</v>
      </c>
      <c r="M275" t="s">
        <v>156</v>
      </c>
    </row>
    <row r="276" spans="1:13">
      <c r="A276">
        <v>14946</v>
      </c>
      <c r="B276" t="s">
        <v>93</v>
      </c>
      <c r="C276" s="10">
        <v>45047</v>
      </c>
      <c r="D276" t="s">
        <v>663</v>
      </c>
      <c r="E276" t="s">
        <v>153</v>
      </c>
      <c r="F276">
        <v>45077</v>
      </c>
      <c r="G276" t="s">
        <v>664</v>
      </c>
      <c r="H276" t="s">
        <v>665</v>
      </c>
      <c r="I276" t="s">
        <v>155</v>
      </c>
      <c r="J276">
        <v>52032.63</v>
      </c>
      <c r="K276">
        <v>43002.18</v>
      </c>
      <c r="L276" s="2">
        <v>52032.63</v>
      </c>
      <c r="M276" t="s">
        <v>156</v>
      </c>
    </row>
    <row r="277" spans="1:13">
      <c r="A277">
        <v>14944</v>
      </c>
      <c r="B277" t="s">
        <v>93</v>
      </c>
      <c r="C277" s="10">
        <v>45047</v>
      </c>
      <c r="D277" t="s">
        <v>666</v>
      </c>
      <c r="E277" t="s">
        <v>153</v>
      </c>
      <c r="F277">
        <v>45076</v>
      </c>
      <c r="G277" t="s">
        <v>667</v>
      </c>
      <c r="H277" t="s">
        <v>668</v>
      </c>
      <c r="I277" t="s">
        <v>155</v>
      </c>
      <c r="J277">
        <v>73471.199999999997</v>
      </c>
      <c r="K277">
        <v>60720</v>
      </c>
      <c r="L277" s="2">
        <v>73471.199999999997</v>
      </c>
      <c r="M277" t="s">
        <v>156</v>
      </c>
    </row>
    <row r="278" spans="1:13">
      <c r="A278">
        <v>14925</v>
      </c>
      <c r="B278" t="s">
        <v>86</v>
      </c>
      <c r="C278" s="10">
        <v>45082</v>
      </c>
      <c r="D278" t="s">
        <v>669</v>
      </c>
      <c r="E278" t="s">
        <v>153</v>
      </c>
      <c r="F278">
        <v>45097</v>
      </c>
      <c r="G278" t="s">
        <v>670</v>
      </c>
      <c r="H278" t="s">
        <v>670</v>
      </c>
      <c r="I278" t="s">
        <v>155</v>
      </c>
      <c r="J278">
        <v>986.32</v>
      </c>
      <c r="K278">
        <v>815.88</v>
      </c>
      <c r="L278" s="2">
        <v>986.32</v>
      </c>
      <c r="M278" t="s">
        <v>156</v>
      </c>
    </row>
    <row r="279" spans="1:13">
      <c r="A279">
        <v>14923</v>
      </c>
      <c r="B279" t="s">
        <v>86</v>
      </c>
      <c r="C279" s="10">
        <v>45082</v>
      </c>
      <c r="D279" t="s">
        <v>671</v>
      </c>
      <c r="E279" t="s">
        <v>153</v>
      </c>
      <c r="F279">
        <v>45097</v>
      </c>
      <c r="G279" t="s">
        <v>672</v>
      </c>
      <c r="H279" t="s">
        <v>672</v>
      </c>
      <c r="I279" t="s">
        <v>155</v>
      </c>
      <c r="J279">
        <v>651.5</v>
      </c>
      <c r="K279">
        <v>614.72</v>
      </c>
      <c r="L279" s="2">
        <v>651.5</v>
      </c>
      <c r="M279" t="s">
        <v>156</v>
      </c>
    </row>
    <row r="280" spans="1:13">
      <c r="A280">
        <v>14930</v>
      </c>
      <c r="B280" t="s">
        <v>30</v>
      </c>
      <c r="C280" s="10">
        <v>45078</v>
      </c>
      <c r="D280" t="s">
        <v>673</v>
      </c>
      <c r="E280" t="s">
        <v>153</v>
      </c>
      <c r="F280">
        <v>45138</v>
      </c>
      <c r="G280" t="s">
        <v>674</v>
      </c>
      <c r="H280" t="s">
        <v>674</v>
      </c>
      <c r="I280" t="s">
        <v>155</v>
      </c>
      <c r="J280">
        <v>60.5</v>
      </c>
      <c r="K280">
        <v>50</v>
      </c>
      <c r="L280" s="2">
        <v>60.5</v>
      </c>
      <c r="M280" t="s">
        <v>156</v>
      </c>
    </row>
    <row r="281" spans="1:13">
      <c r="A281">
        <v>14932</v>
      </c>
      <c r="B281" t="s">
        <v>72</v>
      </c>
      <c r="C281" s="10">
        <v>45084</v>
      </c>
      <c r="D281" t="s">
        <v>675</v>
      </c>
      <c r="E281" t="s">
        <v>153</v>
      </c>
      <c r="F281">
        <v>45114</v>
      </c>
      <c r="G281">
        <v>20230436</v>
      </c>
      <c r="H281">
        <v>20230436</v>
      </c>
      <c r="I281" t="s">
        <v>155</v>
      </c>
      <c r="J281">
        <v>2030.1</v>
      </c>
      <c r="K281">
        <v>1677.77</v>
      </c>
      <c r="L281" s="2">
        <v>2030.1</v>
      </c>
      <c r="M281" t="s">
        <v>156</v>
      </c>
    </row>
    <row r="282" spans="1:13">
      <c r="A282">
        <v>14908</v>
      </c>
      <c r="B282" t="s">
        <v>75</v>
      </c>
      <c r="C282" s="10">
        <v>45072</v>
      </c>
      <c r="D282" t="s">
        <v>676</v>
      </c>
      <c r="E282" t="s">
        <v>153</v>
      </c>
      <c r="F282">
        <v>45107</v>
      </c>
      <c r="G282">
        <v>1101278692</v>
      </c>
      <c r="H282">
        <v>1101278692</v>
      </c>
      <c r="I282" t="s">
        <v>155</v>
      </c>
      <c r="J282">
        <v>73060.38</v>
      </c>
      <c r="K282">
        <v>73060.38</v>
      </c>
      <c r="L282" s="2">
        <v>73060.38</v>
      </c>
      <c r="M282" t="s">
        <v>156</v>
      </c>
    </row>
    <row r="283" spans="1:13">
      <c r="A283">
        <v>14902</v>
      </c>
      <c r="B283" t="s">
        <v>677</v>
      </c>
      <c r="C283" s="10">
        <v>45081</v>
      </c>
      <c r="D283" t="s">
        <v>678</v>
      </c>
      <c r="E283" t="s">
        <v>153</v>
      </c>
      <c r="F283">
        <v>45107</v>
      </c>
      <c r="G283" t="s">
        <v>679</v>
      </c>
      <c r="H283" t="s">
        <v>679</v>
      </c>
      <c r="I283" t="s">
        <v>155</v>
      </c>
      <c r="J283">
        <v>139.9</v>
      </c>
      <c r="K283">
        <v>139.9</v>
      </c>
      <c r="L283" s="2">
        <v>139.9</v>
      </c>
      <c r="M283" t="s">
        <v>156</v>
      </c>
    </row>
    <row r="284" spans="1:13">
      <c r="A284">
        <v>14873</v>
      </c>
      <c r="B284" t="s">
        <v>76</v>
      </c>
      <c r="C284" s="10">
        <v>45077</v>
      </c>
      <c r="D284" t="s">
        <v>680</v>
      </c>
      <c r="E284" t="s">
        <v>153</v>
      </c>
      <c r="F284">
        <v>45107</v>
      </c>
      <c r="G284" t="s">
        <v>681</v>
      </c>
      <c r="H284" t="s">
        <v>681</v>
      </c>
      <c r="I284" t="s">
        <v>155</v>
      </c>
      <c r="J284">
        <v>546.77</v>
      </c>
      <c r="K284">
        <v>451.88</v>
      </c>
      <c r="L284" s="2">
        <v>546.77</v>
      </c>
      <c r="M284" t="s">
        <v>156</v>
      </c>
    </row>
    <row r="285" spans="1:13">
      <c r="A285">
        <v>14874</v>
      </c>
      <c r="B285" t="s">
        <v>87</v>
      </c>
      <c r="C285" s="10">
        <v>45078</v>
      </c>
      <c r="D285" t="s">
        <v>682</v>
      </c>
      <c r="E285" t="s">
        <v>153</v>
      </c>
      <c r="F285">
        <v>45108</v>
      </c>
      <c r="G285" t="s">
        <v>683</v>
      </c>
      <c r="H285" t="s">
        <v>683</v>
      </c>
      <c r="I285" t="s">
        <v>155</v>
      </c>
      <c r="J285">
        <v>84464.06</v>
      </c>
      <c r="K285">
        <v>84464.06</v>
      </c>
      <c r="L285" s="2">
        <v>84464.06</v>
      </c>
      <c r="M285" t="s">
        <v>156</v>
      </c>
    </row>
    <row r="286" spans="1:13">
      <c r="A286">
        <v>14882</v>
      </c>
      <c r="B286" t="s">
        <v>75</v>
      </c>
      <c r="C286" s="10">
        <v>45070</v>
      </c>
      <c r="D286" t="s">
        <v>684</v>
      </c>
      <c r="E286" t="s">
        <v>153</v>
      </c>
      <c r="F286">
        <v>45101</v>
      </c>
      <c r="G286">
        <v>1101276831</v>
      </c>
      <c r="H286">
        <v>1101276831</v>
      </c>
      <c r="I286" t="s">
        <v>155</v>
      </c>
      <c r="J286">
        <v>18842.400000000001</v>
      </c>
      <c r="K286">
        <v>18842.400000000001</v>
      </c>
      <c r="L286" s="2">
        <v>18842.400000000001</v>
      </c>
      <c r="M286" t="s">
        <v>156</v>
      </c>
    </row>
    <row r="287" spans="1:13">
      <c r="A287">
        <v>14883</v>
      </c>
      <c r="B287" t="s">
        <v>75</v>
      </c>
      <c r="C287" s="10">
        <v>45070</v>
      </c>
      <c r="D287" t="s">
        <v>685</v>
      </c>
      <c r="E287" t="s">
        <v>153</v>
      </c>
      <c r="F287">
        <v>45101</v>
      </c>
      <c r="G287">
        <v>1101276810</v>
      </c>
      <c r="H287">
        <v>1101276810</v>
      </c>
      <c r="I287" t="s">
        <v>155</v>
      </c>
      <c r="J287">
        <v>18842.400000000001</v>
      </c>
      <c r="K287">
        <v>18842.400000000001</v>
      </c>
      <c r="L287" s="2">
        <v>18842.400000000001</v>
      </c>
      <c r="M287" t="s">
        <v>156</v>
      </c>
    </row>
    <row r="288" spans="1:13">
      <c r="A288">
        <v>14880</v>
      </c>
      <c r="B288" t="s">
        <v>75</v>
      </c>
      <c r="C288" s="10">
        <v>45070</v>
      </c>
      <c r="D288" t="s">
        <v>686</v>
      </c>
      <c r="E288" t="s">
        <v>153</v>
      </c>
      <c r="F288">
        <v>45070</v>
      </c>
      <c r="G288">
        <v>1101276809</v>
      </c>
      <c r="H288">
        <v>1101276809</v>
      </c>
      <c r="I288" t="s">
        <v>155</v>
      </c>
      <c r="J288">
        <v>18842.400000000001</v>
      </c>
      <c r="K288">
        <v>18842.400000000001</v>
      </c>
      <c r="L288" s="2">
        <v>18842.400000000001</v>
      </c>
      <c r="M288" t="s">
        <v>156</v>
      </c>
    </row>
    <row r="289" spans="1:13">
      <c r="A289">
        <v>14881</v>
      </c>
      <c r="B289" t="s">
        <v>75</v>
      </c>
      <c r="C289" s="10">
        <v>45070</v>
      </c>
      <c r="D289" t="s">
        <v>687</v>
      </c>
      <c r="E289" t="s">
        <v>153</v>
      </c>
      <c r="F289">
        <v>45101</v>
      </c>
      <c r="G289">
        <v>1101276811</v>
      </c>
      <c r="H289">
        <v>1101276811</v>
      </c>
      <c r="I289" t="s">
        <v>155</v>
      </c>
      <c r="J289">
        <v>18842.400000000001</v>
      </c>
      <c r="K289">
        <v>18842.400000000001</v>
      </c>
      <c r="L289" s="2">
        <v>18842.400000000001</v>
      </c>
      <c r="M289" t="s">
        <v>156</v>
      </c>
    </row>
    <row r="290" spans="1:13">
      <c r="A290">
        <v>14869</v>
      </c>
      <c r="B290" t="s">
        <v>688</v>
      </c>
      <c r="C290" s="10">
        <v>45077</v>
      </c>
      <c r="D290" t="s">
        <v>689</v>
      </c>
      <c r="E290" t="s">
        <v>153</v>
      </c>
      <c r="F290">
        <v>45107</v>
      </c>
      <c r="G290">
        <v>10013859</v>
      </c>
      <c r="H290">
        <v>10013859</v>
      </c>
      <c r="I290" t="s">
        <v>155</v>
      </c>
      <c r="J290">
        <v>7022.14</v>
      </c>
      <c r="K290">
        <v>5818.57</v>
      </c>
      <c r="L290" s="2">
        <v>7022.14</v>
      </c>
      <c r="M290" t="s">
        <v>156</v>
      </c>
    </row>
    <row r="291" spans="1:13">
      <c r="A291">
        <v>14884</v>
      </c>
      <c r="B291" t="s">
        <v>75</v>
      </c>
      <c r="C291" s="10">
        <v>45070</v>
      </c>
      <c r="D291" t="s">
        <v>690</v>
      </c>
      <c r="E291" t="s">
        <v>153</v>
      </c>
      <c r="F291">
        <v>45101</v>
      </c>
      <c r="G291">
        <v>1101276812</v>
      </c>
      <c r="H291">
        <v>1101276812</v>
      </c>
      <c r="I291" t="s">
        <v>155</v>
      </c>
      <c r="J291">
        <v>18842.400000000001</v>
      </c>
      <c r="K291">
        <v>18842.400000000001</v>
      </c>
      <c r="L291" s="2">
        <v>18842.400000000001</v>
      </c>
      <c r="M291" t="s">
        <v>156</v>
      </c>
    </row>
    <row r="292" spans="1:13">
      <c r="A292">
        <v>14742</v>
      </c>
      <c r="B292" t="s">
        <v>85</v>
      </c>
      <c r="C292" s="10">
        <v>45046</v>
      </c>
      <c r="D292" t="s">
        <v>691</v>
      </c>
      <c r="E292" t="s">
        <v>153</v>
      </c>
      <c r="F292">
        <v>45107</v>
      </c>
      <c r="G292">
        <v>4163473333</v>
      </c>
      <c r="H292">
        <v>4163473333</v>
      </c>
      <c r="I292" t="s">
        <v>155</v>
      </c>
      <c r="J292">
        <v>395.67</v>
      </c>
      <c r="K292">
        <v>327</v>
      </c>
      <c r="L292" s="2">
        <v>395.67</v>
      </c>
      <c r="M292" t="s">
        <v>156</v>
      </c>
    </row>
    <row r="293" spans="1:13">
      <c r="A293">
        <v>14741</v>
      </c>
      <c r="B293" t="s">
        <v>85</v>
      </c>
      <c r="C293" s="10">
        <v>45046</v>
      </c>
      <c r="D293" t="s">
        <v>692</v>
      </c>
      <c r="E293" t="s">
        <v>153</v>
      </c>
      <c r="F293">
        <v>45076</v>
      </c>
      <c r="G293">
        <v>4163473332</v>
      </c>
      <c r="H293">
        <v>4163473332</v>
      </c>
      <c r="I293" t="s">
        <v>155</v>
      </c>
      <c r="J293">
        <v>85.96</v>
      </c>
      <c r="K293">
        <v>71.040000000000006</v>
      </c>
      <c r="L293" s="2">
        <v>85.96</v>
      </c>
      <c r="M293" t="s">
        <v>156</v>
      </c>
    </row>
    <row r="294" spans="1:13">
      <c r="A294">
        <v>14756</v>
      </c>
      <c r="B294" t="s">
        <v>30</v>
      </c>
      <c r="C294" s="10">
        <v>45047</v>
      </c>
      <c r="D294" t="s">
        <v>693</v>
      </c>
      <c r="E294" t="s">
        <v>153</v>
      </c>
      <c r="F294">
        <v>45107</v>
      </c>
      <c r="G294" t="s">
        <v>694</v>
      </c>
      <c r="H294" t="s">
        <v>694</v>
      </c>
      <c r="I294" t="s">
        <v>155</v>
      </c>
      <c r="J294">
        <v>60.5</v>
      </c>
      <c r="K294">
        <v>50</v>
      </c>
      <c r="L294" s="2">
        <v>60.5</v>
      </c>
      <c r="M294" t="s">
        <v>156</v>
      </c>
    </row>
    <row r="295" spans="1:13">
      <c r="A295">
        <v>14759</v>
      </c>
      <c r="B295" t="s">
        <v>75</v>
      </c>
      <c r="C295" s="10">
        <v>45043</v>
      </c>
      <c r="D295" t="s">
        <v>695</v>
      </c>
      <c r="E295" t="s">
        <v>153</v>
      </c>
      <c r="F295">
        <v>45043</v>
      </c>
      <c r="G295">
        <v>1101273472</v>
      </c>
      <c r="H295">
        <v>1101273472</v>
      </c>
      <c r="I295" t="s">
        <v>155</v>
      </c>
      <c r="J295">
        <v>78984.19</v>
      </c>
      <c r="K295">
        <v>78984.19</v>
      </c>
      <c r="L295" s="2">
        <v>78984.19</v>
      </c>
      <c r="M295" t="s">
        <v>156</v>
      </c>
    </row>
    <row r="296" spans="1:13">
      <c r="A296">
        <v>14740</v>
      </c>
      <c r="B296" t="s">
        <v>35</v>
      </c>
      <c r="C296" s="10">
        <v>45046</v>
      </c>
      <c r="D296" t="s">
        <v>696</v>
      </c>
      <c r="E296" t="s">
        <v>153</v>
      </c>
      <c r="F296">
        <v>45046</v>
      </c>
      <c r="G296">
        <v>4714921602</v>
      </c>
      <c r="H296">
        <v>4714921602</v>
      </c>
      <c r="I296" t="s">
        <v>155</v>
      </c>
      <c r="J296">
        <v>10.4</v>
      </c>
      <c r="K296">
        <v>10.4</v>
      </c>
      <c r="L296" s="2">
        <v>10.4</v>
      </c>
      <c r="M296" t="s">
        <v>156</v>
      </c>
    </row>
    <row r="297" spans="1:13">
      <c r="A297">
        <v>14720</v>
      </c>
      <c r="B297" t="s">
        <v>30</v>
      </c>
      <c r="C297" s="10">
        <v>45017</v>
      </c>
      <c r="D297" t="s">
        <v>697</v>
      </c>
      <c r="E297" t="s">
        <v>153</v>
      </c>
      <c r="F297">
        <v>45077</v>
      </c>
      <c r="G297">
        <v>9520231611</v>
      </c>
      <c r="H297">
        <v>9520231611</v>
      </c>
      <c r="I297" t="s">
        <v>155</v>
      </c>
      <c r="J297">
        <v>60.5</v>
      </c>
      <c r="K297">
        <v>50</v>
      </c>
      <c r="L297" s="2">
        <v>60.5</v>
      </c>
      <c r="M297" t="s">
        <v>156</v>
      </c>
    </row>
    <row r="298" spans="1:13">
      <c r="A298">
        <v>14616</v>
      </c>
      <c r="B298" t="s">
        <v>85</v>
      </c>
      <c r="C298" s="10">
        <v>45016</v>
      </c>
      <c r="D298" t="s">
        <v>698</v>
      </c>
      <c r="E298" t="s">
        <v>153</v>
      </c>
      <c r="F298">
        <v>45077</v>
      </c>
      <c r="G298">
        <v>4163455453</v>
      </c>
      <c r="H298">
        <v>4163455453</v>
      </c>
      <c r="I298" t="s">
        <v>155</v>
      </c>
      <c r="J298">
        <v>475.71</v>
      </c>
      <c r="K298">
        <v>393.15</v>
      </c>
      <c r="L298" s="2">
        <v>475.71</v>
      </c>
      <c r="M298" t="s">
        <v>156</v>
      </c>
    </row>
    <row r="299" spans="1:13">
      <c r="A299">
        <v>14613</v>
      </c>
      <c r="B299" t="s">
        <v>85</v>
      </c>
      <c r="C299" s="10">
        <v>45016</v>
      </c>
      <c r="D299" t="s">
        <v>699</v>
      </c>
      <c r="E299" t="s">
        <v>153</v>
      </c>
      <c r="F299">
        <v>45077</v>
      </c>
      <c r="G299">
        <v>4163455454</v>
      </c>
      <c r="H299">
        <v>4163455454</v>
      </c>
      <c r="I299" t="s">
        <v>155</v>
      </c>
      <c r="J299">
        <v>93.59</v>
      </c>
      <c r="K299">
        <v>77.349999999999994</v>
      </c>
      <c r="L299" s="2">
        <v>93.59</v>
      </c>
      <c r="M299" t="s">
        <v>156</v>
      </c>
    </row>
    <row r="300" spans="1:13">
      <c r="A300">
        <v>14612</v>
      </c>
      <c r="B300" t="s">
        <v>85</v>
      </c>
      <c r="C300" s="10">
        <v>45016</v>
      </c>
      <c r="D300" t="s">
        <v>700</v>
      </c>
      <c r="E300" t="s">
        <v>153</v>
      </c>
      <c r="F300">
        <v>45077</v>
      </c>
      <c r="G300">
        <v>4163455455</v>
      </c>
      <c r="H300">
        <v>4163455455</v>
      </c>
      <c r="I300" t="s">
        <v>155</v>
      </c>
      <c r="J300">
        <v>675.18</v>
      </c>
      <c r="K300">
        <v>558</v>
      </c>
      <c r="L300" s="2">
        <v>675.18</v>
      </c>
      <c r="M300" t="s">
        <v>156</v>
      </c>
    </row>
    <row r="301" spans="1:13">
      <c r="A301">
        <v>14611</v>
      </c>
      <c r="B301" t="s">
        <v>85</v>
      </c>
      <c r="C301" s="10">
        <v>45016</v>
      </c>
      <c r="D301" t="s">
        <v>701</v>
      </c>
      <c r="E301" t="s">
        <v>153</v>
      </c>
      <c r="F301">
        <v>45076</v>
      </c>
      <c r="G301">
        <v>4163455452</v>
      </c>
      <c r="H301">
        <v>4163455452</v>
      </c>
      <c r="I301" t="s">
        <v>155</v>
      </c>
      <c r="J301">
        <v>142.96</v>
      </c>
      <c r="K301">
        <v>118.15</v>
      </c>
      <c r="L301" s="2">
        <v>142.96</v>
      </c>
      <c r="M301" t="s">
        <v>156</v>
      </c>
    </row>
    <row r="302" spans="1:13">
      <c r="A302">
        <v>14615</v>
      </c>
      <c r="B302" t="s">
        <v>35</v>
      </c>
      <c r="C302" s="10">
        <v>45016</v>
      </c>
      <c r="D302" t="s">
        <v>702</v>
      </c>
      <c r="E302" t="s">
        <v>153</v>
      </c>
      <c r="F302">
        <v>45016</v>
      </c>
      <c r="G302">
        <v>4694040134</v>
      </c>
      <c r="H302">
        <v>4694040134</v>
      </c>
      <c r="I302" t="s">
        <v>155</v>
      </c>
      <c r="J302">
        <v>10.4</v>
      </c>
      <c r="K302">
        <v>10.4</v>
      </c>
      <c r="L302" s="2">
        <v>10.4</v>
      </c>
      <c r="M302" t="s">
        <v>156</v>
      </c>
    </row>
    <row r="303" spans="1:13">
      <c r="A303">
        <v>14599</v>
      </c>
      <c r="B303" t="s">
        <v>703</v>
      </c>
      <c r="C303" s="10">
        <v>45015</v>
      </c>
      <c r="D303" t="s">
        <v>704</v>
      </c>
      <c r="E303" t="s">
        <v>153</v>
      </c>
      <c r="F303">
        <v>45016</v>
      </c>
      <c r="G303" t="s">
        <v>705</v>
      </c>
      <c r="H303" t="s">
        <v>705</v>
      </c>
      <c r="I303" t="s">
        <v>155</v>
      </c>
      <c r="J303">
        <v>18513</v>
      </c>
      <c r="K303">
        <v>15300</v>
      </c>
      <c r="L303" s="2">
        <v>18513</v>
      </c>
      <c r="M303" t="s">
        <v>156</v>
      </c>
    </row>
    <row r="304" spans="1:13">
      <c r="A304">
        <v>14562</v>
      </c>
      <c r="B304" t="s">
        <v>413</v>
      </c>
      <c r="C304" s="10">
        <v>44986</v>
      </c>
      <c r="D304" t="s">
        <v>706</v>
      </c>
      <c r="E304" t="s">
        <v>153</v>
      </c>
      <c r="F304">
        <v>44986</v>
      </c>
      <c r="G304" t="s">
        <v>707</v>
      </c>
      <c r="H304" t="s">
        <v>708</v>
      </c>
      <c r="I304" t="s">
        <v>155</v>
      </c>
      <c r="J304">
        <v>7305.35</v>
      </c>
      <c r="K304">
        <v>7305.35</v>
      </c>
      <c r="L304" s="2">
        <v>7305.35</v>
      </c>
      <c r="M304" t="s">
        <v>156</v>
      </c>
    </row>
    <row r="305" spans="1:13">
      <c r="A305">
        <v>14561</v>
      </c>
      <c r="B305" t="s">
        <v>413</v>
      </c>
      <c r="C305" s="10">
        <v>44986</v>
      </c>
      <c r="D305" t="s">
        <v>709</v>
      </c>
      <c r="E305" t="s">
        <v>153</v>
      </c>
      <c r="F305">
        <v>44986</v>
      </c>
      <c r="G305" t="s">
        <v>710</v>
      </c>
      <c r="H305" t="s">
        <v>711</v>
      </c>
      <c r="I305" t="s">
        <v>155</v>
      </c>
      <c r="J305">
        <v>4643.91</v>
      </c>
      <c r="K305">
        <v>4643.91</v>
      </c>
      <c r="L305" s="2">
        <v>4643.91</v>
      </c>
      <c r="M305" t="s">
        <v>156</v>
      </c>
    </row>
    <row r="306" spans="1:13">
      <c r="A306">
        <v>14560</v>
      </c>
      <c r="B306" t="s">
        <v>413</v>
      </c>
      <c r="C306" s="10">
        <v>44986</v>
      </c>
      <c r="D306" t="s">
        <v>712</v>
      </c>
      <c r="E306" t="s">
        <v>153</v>
      </c>
      <c r="F306">
        <v>44986</v>
      </c>
      <c r="G306" t="s">
        <v>713</v>
      </c>
      <c r="H306" t="s">
        <v>714</v>
      </c>
      <c r="I306" t="s">
        <v>155</v>
      </c>
      <c r="J306">
        <v>22068.62</v>
      </c>
      <c r="K306">
        <v>22068.62</v>
      </c>
      <c r="L306" s="2">
        <v>22068.62</v>
      </c>
      <c r="M306" t="s">
        <v>156</v>
      </c>
    </row>
    <row r="307" spans="1:13">
      <c r="A307">
        <v>14564</v>
      </c>
      <c r="B307" t="s">
        <v>413</v>
      </c>
      <c r="C307" s="10">
        <v>44986</v>
      </c>
      <c r="D307" t="s">
        <v>715</v>
      </c>
      <c r="E307" t="s">
        <v>153</v>
      </c>
      <c r="F307">
        <v>44986</v>
      </c>
      <c r="G307" t="s">
        <v>716</v>
      </c>
      <c r="H307" t="s">
        <v>717</v>
      </c>
      <c r="I307" t="s">
        <v>155</v>
      </c>
      <c r="J307">
        <v>792.38</v>
      </c>
      <c r="K307">
        <v>792.38</v>
      </c>
      <c r="L307" s="2">
        <v>792.38</v>
      </c>
      <c r="M307" t="s">
        <v>156</v>
      </c>
    </row>
    <row r="308" spans="1:13">
      <c r="A308">
        <v>14548</v>
      </c>
      <c r="B308" t="s">
        <v>413</v>
      </c>
      <c r="C308" s="10">
        <v>44986</v>
      </c>
      <c r="D308" t="s">
        <v>718</v>
      </c>
      <c r="E308" t="s">
        <v>153</v>
      </c>
      <c r="F308">
        <v>44986</v>
      </c>
      <c r="G308" t="s">
        <v>719</v>
      </c>
      <c r="H308" t="s">
        <v>720</v>
      </c>
      <c r="I308" t="s">
        <v>155</v>
      </c>
      <c r="J308">
        <v>10445.549999999999</v>
      </c>
      <c r="K308">
        <v>10445.549999999999</v>
      </c>
      <c r="L308" s="2">
        <v>10445.549999999999</v>
      </c>
      <c r="M308" t="s">
        <v>156</v>
      </c>
    </row>
    <row r="309" spans="1:13">
      <c r="A309">
        <v>14549</v>
      </c>
      <c r="B309" t="s">
        <v>413</v>
      </c>
      <c r="C309" s="10">
        <v>44986</v>
      </c>
      <c r="D309" t="s">
        <v>721</v>
      </c>
      <c r="E309" t="s">
        <v>153</v>
      </c>
      <c r="F309">
        <v>44986</v>
      </c>
      <c r="G309" t="s">
        <v>722</v>
      </c>
      <c r="H309" t="s">
        <v>723</v>
      </c>
      <c r="I309" t="s">
        <v>155</v>
      </c>
      <c r="J309">
        <v>8548.4</v>
      </c>
      <c r="K309">
        <v>8548.4</v>
      </c>
      <c r="L309" s="2">
        <v>8548.4</v>
      </c>
      <c r="M309" t="s">
        <v>156</v>
      </c>
    </row>
    <row r="310" spans="1:13">
      <c r="A310">
        <v>14550</v>
      </c>
      <c r="B310" t="s">
        <v>413</v>
      </c>
      <c r="C310" s="10">
        <v>44986</v>
      </c>
      <c r="D310" t="s">
        <v>724</v>
      </c>
      <c r="E310" t="s">
        <v>153</v>
      </c>
      <c r="F310">
        <v>44986</v>
      </c>
      <c r="G310" t="s">
        <v>725</v>
      </c>
      <c r="H310" t="s">
        <v>726</v>
      </c>
      <c r="I310" t="s">
        <v>155</v>
      </c>
      <c r="J310">
        <v>43948.480000000003</v>
      </c>
      <c r="K310">
        <v>43948.480000000003</v>
      </c>
      <c r="L310" s="2">
        <v>43948.480000000003</v>
      </c>
      <c r="M310" t="s">
        <v>156</v>
      </c>
    </row>
    <row r="311" spans="1:13">
      <c r="A311">
        <v>14551</v>
      </c>
      <c r="B311" t="s">
        <v>413</v>
      </c>
      <c r="C311" s="10">
        <v>44986</v>
      </c>
      <c r="D311" t="s">
        <v>727</v>
      </c>
      <c r="E311" t="s">
        <v>153</v>
      </c>
      <c r="F311">
        <v>44986</v>
      </c>
      <c r="G311" t="s">
        <v>728</v>
      </c>
      <c r="H311" t="s">
        <v>729</v>
      </c>
      <c r="I311" t="s">
        <v>155</v>
      </c>
      <c r="J311">
        <v>17338.88</v>
      </c>
      <c r="K311">
        <v>17338.88</v>
      </c>
      <c r="L311" s="2">
        <v>17338.88</v>
      </c>
      <c r="M311" t="s">
        <v>156</v>
      </c>
    </row>
    <row r="312" spans="1:13">
      <c r="A312">
        <v>14552</v>
      </c>
      <c r="B312" t="s">
        <v>413</v>
      </c>
      <c r="C312" s="10">
        <v>44986</v>
      </c>
      <c r="D312" t="s">
        <v>730</v>
      </c>
      <c r="E312" t="s">
        <v>153</v>
      </c>
      <c r="F312">
        <v>44986</v>
      </c>
      <c r="G312" t="s">
        <v>731</v>
      </c>
      <c r="H312" t="s">
        <v>732</v>
      </c>
      <c r="I312" t="s">
        <v>155</v>
      </c>
      <c r="J312">
        <v>47287.65</v>
      </c>
      <c r="K312">
        <v>47287.65</v>
      </c>
      <c r="L312" s="2">
        <v>47287.65</v>
      </c>
      <c r="M312" t="s">
        <v>156</v>
      </c>
    </row>
    <row r="313" spans="1:13">
      <c r="A313">
        <v>14553</v>
      </c>
      <c r="B313" t="s">
        <v>413</v>
      </c>
      <c r="C313" s="10">
        <v>44986</v>
      </c>
      <c r="D313" t="s">
        <v>733</v>
      </c>
      <c r="E313" t="s">
        <v>153</v>
      </c>
      <c r="F313">
        <v>44986</v>
      </c>
      <c r="G313" t="s">
        <v>734</v>
      </c>
      <c r="H313" t="s">
        <v>735</v>
      </c>
      <c r="I313" t="s">
        <v>155</v>
      </c>
      <c r="J313">
        <v>24145</v>
      </c>
      <c r="K313">
        <v>24145</v>
      </c>
      <c r="L313" s="2">
        <v>24145</v>
      </c>
      <c r="M313" t="s">
        <v>156</v>
      </c>
    </row>
    <row r="314" spans="1:13">
      <c r="A314">
        <v>14554</v>
      </c>
      <c r="B314" t="s">
        <v>413</v>
      </c>
      <c r="C314" s="10">
        <v>44986</v>
      </c>
      <c r="D314" t="s">
        <v>736</v>
      </c>
      <c r="E314" t="s">
        <v>153</v>
      </c>
      <c r="F314">
        <v>44986</v>
      </c>
      <c r="G314" t="s">
        <v>737</v>
      </c>
      <c r="H314" t="s">
        <v>738</v>
      </c>
      <c r="I314" t="s">
        <v>155</v>
      </c>
      <c r="J314">
        <v>33455.199999999997</v>
      </c>
      <c r="K314">
        <v>33455.199999999997</v>
      </c>
      <c r="L314" s="2">
        <v>33455.199999999997</v>
      </c>
      <c r="M314" t="s">
        <v>156</v>
      </c>
    </row>
    <row r="315" spans="1:13">
      <c r="A315">
        <v>14555</v>
      </c>
      <c r="B315" t="s">
        <v>413</v>
      </c>
      <c r="C315" s="10">
        <v>44986</v>
      </c>
      <c r="D315" t="s">
        <v>739</v>
      </c>
      <c r="E315" t="s">
        <v>153</v>
      </c>
      <c r="F315">
        <v>44986</v>
      </c>
      <c r="G315" t="s">
        <v>740</v>
      </c>
      <c r="H315" t="s">
        <v>741</v>
      </c>
      <c r="I315" t="s">
        <v>155</v>
      </c>
      <c r="J315">
        <v>13882.4</v>
      </c>
      <c r="K315">
        <v>13882.4</v>
      </c>
      <c r="L315" s="2">
        <v>13882.4</v>
      </c>
      <c r="M315" t="s">
        <v>156</v>
      </c>
    </row>
    <row r="316" spans="1:13">
      <c r="A316">
        <v>14556</v>
      </c>
      <c r="B316" t="s">
        <v>413</v>
      </c>
      <c r="C316" s="10">
        <v>44986</v>
      </c>
      <c r="D316" t="s">
        <v>742</v>
      </c>
      <c r="E316" t="s">
        <v>153</v>
      </c>
      <c r="F316">
        <v>44986</v>
      </c>
      <c r="G316" t="s">
        <v>743</v>
      </c>
      <c r="H316" t="s">
        <v>744</v>
      </c>
      <c r="I316" t="s">
        <v>155</v>
      </c>
      <c r="J316">
        <v>18928.64</v>
      </c>
      <c r="K316">
        <v>18928.64</v>
      </c>
      <c r="L316" s="2">
        <v>18928.64</v>
      </c>
      <c r="M316" t="s">
        <v>156</v>
      </c>
    </row>
    <row r="317" spans="1:13">
      <c r="A317">
        <v>14557</v>
      </c>
      <c r="B317" t="s">
        <v>413</v>
      </c>
      <c r="C317" s="10">
        <v>44986</v>
      </c>
      <c r="D317" t="s">
        <v>745</v>
      </c>
      <c r="E317" t="s">
        <v>153</v>
      </c>
      <c r="F317">
        <v>44986</v>
      </c>
      <c r="G317" t="s">
        <v>746</v>
      </c>
      <c r="H317" t="s">
        <v>747</v>
      </c>
      <c r="I317" t="s">
        <v>155</v>
      </c>
      <c r="J317">
        <v>5340.05</v>
      </c>
      <c r="K317">
        <v>5340.05</v>
      </c>
      <c r="L317" s="2">
        <v>5340.05</v>
      </c>
      <c r="M317" t="s">
        <v>156</v>
      </c>
    </row>
    <row r="318" spans="1:13">
      <c r="A318">
        <v>14558</v>
      </c>
      <c r="B318" t="s">
        <v>413</v>
      </c>
      <c r="C318" s="10">
        <v>44986</v>
      </c>
      <c r="D318" t="s">
        <v>748</v>
      </c>
      <c r="E318" t="s">
        <v>153</v>
      </c>
      <c r="F318">
        <v>44986</v>
      </c>
      <c r="G318" t="s">
        <v>749</v>
      </c>
      <c r="H318" t="s">
        <v>750</v>
      </c>
      <c r="I318" t="s">
        <v>155</v>
      </c>
      <c r="J318">
        <v>19695.919999999998</v>
      </c>
      <c r="K318">
        <v>19695.919999999998</v>
      </c>
      <c r="L318" s="2">
        <v>19695.919999999998</v>
      </c>
      <c r="M318" t="s">
        <v>156</v>
      </c>
    </row>
    <row r="319" spans="1:13">
      <c r="A319">
        <v>14559</v>
      </c>
      <c r="B319" t="s">
        <v>413</v>
      </c>
      <c r="C319" s="10">
        <v>44986</v>
      </c>
      <c r="D319" t="s">
        <v>751</v>
      </c>
      <c r="E319" t="s">
        <v>153</v>
      </c>
      <c r="F319">
        <v>44986</v>
      </c>
      <c r="G319" t="s">
        <v>752</v>
      </c>
      <c r="H319" t="s">
        <v>753</v>
      </c>
      <c r="I319" t="s">
        <v>155</v>
      </c>
      <c r="J319">
        <v>53330.3</v>
      </c>
      <c r="K319">
        <v>53330.3</v>
      </c>
      <c r="L319" s="2">
        <v>53330.3</v>
      </c>
      <c r="M319" t="s">
        <v>156</v>
      </c>
    </row>
    <row r="320" spans="1:13">
      <c r="A320">
        <v>14534</v>
      </c>
      <c r="B320" t="s">
        <v>101</v>
      </c>
      <c r="C320" s="10">
        <v>44986</v>
      </c>
      <c r="D320" t="s">
        <v>754</v>
      </c>
      <c r="E320" t="s">
        <v>153</v>
      </c>
      <c r="F320">
        <v>44986</v>
      </c>
      <c r="G320" t="s">
        <v>755</v>
      </c>
      <c r="H320" t="s">
        <v>756</v>
      </c>
      <c r="I320" t="s">
        <v>155</v>
      </c>
      <c r="J320">
        <v>10890</v>
      </c>
      <c r="K320">
        <v>9000</v>
      </c>
      <c r="L320" s="2">
        <v>10890</v>
      </c>
      <c r="M320" t="s">
        <v>156</v>
      </c>
    </row>
    <row r="321" spans="1:13">
      <c r="A321">
        <v>14536</v>
      </c>
      <c r="B321" t="s">
        <v>757</v>
      </c>
      <c r="C321" s="10">
        <v>45000</v>
      </c>
      <c r="D321" t="s">
        <v>758</v>
      </c>
      <c r="E321" t="s">
        <v>153</v>
      </c>
      <c r="F321">
        <v>45010</v>
      </c>
      <c r="G321" t="s">
        <v>759</v>
      </c>
      <c r="H321" t="s">
        <v>759</v>
      </c>
      <c r="I321" t="s">
        <v>155</v>
      </c>
      <c r="J321">
        <v>44</v>
      </c>
      <c r="K321">
        <v>44</v>
      </c>
      <c r="L321" s="2">
        <v>44</v>
      </c>
      <c r="M321" t="s">
        <v>156</v>
      </c>
    </row>
    <row r="322" spans="1:13">
      <c r="A322">
        <v>14499</v>
      </c>
      <c r="B322" t="s">
        <v>29</v>
      </c>
      <c r="C322" s="10">
        <v>44999</v>
      </c>
      <c r="D322" t="s">
        <v>760</v>
      </c>
      <c r="E322" t="s">
        <v>153</v>
      </c>
      <c r="F322">
        <v>45029</v>
      </c>
      <c r="G322">
        <v>231003008</v>
      </c>
      <c r="H322">
        <v>231003008</v>
      </c>
      <c r="I322" t="s">
        <v>155</v>
      </c>
      <c r="J322">
        <v>866.75</v>
      </c>
      <c r="K322">
        <v>866.75</v>
      </c>
      <c r="L322" s="2">
        <v>866.75</v>
      </c>
      <c r="M322" t="s">
        <v>156</v>
      </c>
    </row>
    <row r="323" spans="1:13">
      <c r="A323">
        <v>14520</v>
      </c>
      <c r="B323" t="s">
        <v>761</v>
      </c>
      <c r="C323" s="10">
        <v>44621</v>
      </c>
      <c r="D323" t="s">
        <v>762</v>
      </c>
      <c r="E323" t="s">
        <v>153</v>
      </c>
      <c r="F323">
        <v>44685</v>
      </c>
      <c r="G323" t="s">
        <v>763</v>
      </c>
      <c r="H323">
        <v>104127</v>
      </c>
      <c r="I323" t="s">
        <v>155</v>
      </c>
      <c r="J323">
        <v>202</v>
      </c>
      <c r="K323">
        <v>202</v>
      </c>
      <c r="L323" s="2">
        <v>202</v>
      </c>
      <c r="M323" t="s">
        <v>156</v>
      </c>
    </row>
    <row r="324" spans="1:13">
      <c r="A324">
        <v>14489</v>
      </c>
      <c r="B324" t="s">
        <v>764</v>
      </c>
      <c r="C324" s="10">
        <v>44998</v>
      </c>
      <c r="D324" t="s">
        <v>765</v>
      </c>
      <c r="E324" t="s">
        <v>153</v>
      </c>
      <c r="F324">
        <v>45029</v>
      </c>
      <c r="G324">
        <v>23000258</v>
      </c>
      <c r="H324">
        <v>23000258</v>
      </c>
      <c r="I324" t="s">
        <v>155</v>
      </c>
      <c r="J324">
        <v>426.25</v>
      </c>
      <c r="K324">
        <v>426.25</v>
      </c>
      <c r="L324" s="2">
        <v>426.25</v>
      </c>
      <c r="M324" t="s">
        <v>156</v>
      </c>
    </row>
    <row r="325" spans="1:13">
      <c r="A325">
        <v>14363</v>
      </c>
      <c r="B325" t="s">
        <v>68</v>
      </c>
      <c r="C325" s="10">
        <v>44977</v>
      </c>
      <c r="D325" t="s">
        <v>766</v>
      </c>
      <c r="E325" t="s">
        <v>153</v>
      </c>
      <c r="F325">
        <v>44984</v>
      </c>
      <c r="G325" t="s">
        <v>767</v>
      </c>
      <c r="H325" t="s">
        <v>767</v>
      </c>
      <c r="I325" t="s">
        <v>155</v>
      </c>
      <c r="J325">
        <v>1225.78</v>
      </c>
      <c r="K325">
        <v>1013.04</v>
      </c>
      <c r="L325" s="2">
        <v>1225.78</v>
      </c>
      <c r="M325" t="s">
        <v>156</v>
      </c>
    </row>
    <row r="326" spans="1:13">
      <c r="A326">
        <v>14424</v>
      </c>
      <c r="B326" t="s">
        <v>768</v>
      </c>
      <c r="C326" s="10">
        <v>44985</v>
      </c>
      <c r="D326" t="s">
        <v>769</v>
      </c>
      <c r="E326" t="s">
        <v>153</v>
      </c>
      <c r="F326">
        <v>44995</v>
      </c>
      <c r="G326" t="s">
        <v>770</v>
      </c>
      <c r="H326" t="s">
        <v>770</v>
      </c>
      <c r="I326" t="s">
        <v>155</v>
      </c>
      <c r="J326">
        <v>65.87</v>
      </c>
      <c r="K326">
        <v>65.87</v>
      </c>
      <c r="L326" s="2">
        <v>65.87</v>
      </c>
      <c r="M326" t="s">
        <v>156</v>
      </c>
    </row>
    <row r="327" spans="1:13">
      <c r="A327">
        <v>14410</v>
      </c>
      <c r="B327" t="s">
        <v>75</v>
      </c>
      <c r="C327" s="10">
        <v>44986</v>
      </c>
      <c r="D327" t="s">
        <v>771</v>
      </c>
      <c r="E327" t="s">
        <v>153</v>
      </c>
      <c r="F327">
        <v>44986</v>
      </c>
      <c r="G327">
        <v>1101263889</v>
      </c>
      <c r="H327">
        <v>1101263889</v>
      </c>
      <c r="I327" t="s">
        <v>155</v>
      </c>
      <c r="J327">
        <v>0</v>
      </c>
      <c r="K327">
        <v>0</v>
      </c>
      <c r="L327" s="2">
        <v>0</v>
      </c>
      <c r="M327" t="s">
        <v>156</v>
      </c>
    </row>
    <row r="328" spans="1:13">
      <c r="A328">
        <v>14365</v>
      </c>
      <c r="B328" t="s">
        <v>75</v>
      </c>
      <c r="C328" s="10">
        <v>44986</v>
      </c>
      <c r="D328" t="s">
        <v>772</v>
      </c>
      <c r="E328" t="s">
        <v>153</v>
      </c>
      <c r="F328">
        <v>44986</v>
      </c>
      <c r="G328">
        <v>1101262177</v>
      </c>
      <c r="H328">
        <v>1101262177</v>
      </c>
      <c r="I328" t="s">
        <v>155</v>
      </c>
      <c r="J328">
        <v>0</v>
      </c>
      <c r="K328">
        <v>0</v>
      </c>
      <c r="L328" s="2">
        <v>0</v>
      </c>
      <c r="M328" t="s">
        <v>156</v>
      </c>
    </row>
    <row r="329" spans="1:13">
      <c r="A329">
        <v>14366</v>
      </c>
      <c r="B329" t="s">
        <v>75</v>
      </c>
      <c r="C329" s="10">
        <v>44986</v>
      </c>
      <c r="D329" t="s">
        <v>773</v>
      </c>
      <c r="E329" t="s">
        <v>153</v>
      </c>
      <c r="F329">
        <v>44986</v>
      </c>
      <c r="G329">
        <v>1101262176</v>
      </c>
      <c r="H329">
        <v>1101262176</v>
      </c>
      <c r="I329" t="s">
        <v>155</v>
      </c>
      <c r="J329">
        <v>0</v>
      </c>
      <c r="K329">
        <v>0</v>
      </c>
      <c r="L329" s="2">
        <v>0</v>
      </c>
      <c r="M329" t="s">
        <v>156</v>
      </c>
    </row>
    <row r="330" spans="1:13">
      <c r="A330">
        <v>14368</v>
      </c>
      <c r="B330" t="s">
        <v>36</v>
      </c>
      <c r="C330" s="10">
        <v>44958</v>
      </c>
      <c r="D330" t="s">
        <v>774</v>
      </c>
      <c r="E330" t="s">
        <v>153</v>
      </c>
      <c r="F330">
        <v>44958</v>
      </c>
      <c r="G330" t="s">
        <v>775</v>
      </c>
      <c r="H330">
        <v>3800055972</v>
      </c>
      <c r="I330" t="s">
        <v>155</v>
      </c>
      <c r="J330">
        <v>50.38</v>
      </c>
      <c r="K330">
        <v>41.64</v>
      </c>
      <c r="L330" s="2">
        <v>50.38</v>
      </c>
      <c r="M330" t="s">
        <v>156</v>
      </c>
    </row>
    <row r="331" spans="1:13">
      <c r="A331">
        <v>14329</v>
      </c>
      <c r="B331" t="s">
        <v>53</v>
      </c>
      <c r="C331" s="10">
        <v>44945</v>
      </c>
      <c r="D331" t="s">
        <v>776</v>
      </c>
      <c r="E331" t="s">
        <v>153</v>
      </c>
      <c r="F331">
        <v>44976</v>
      </c>
      <c r="G331" t="s">
        <v>777</v>
      </c>
      <c r="H331" t="s">
        <v>777</v>
      </c>
      <c r="I331" t="s">
        <v>155</v>
      </c>
      <c r="J331">
        <v>20000</v>
      </c>
      <c r="K331">
        <v>20000</v>
      </c>
      <c r="L331" s="2">
        <v>20000</v>
      </c>
      <c r="M331" t="s">
        <v>156</v>
      </c>
    </row>
    <row r="332" spans="1:13">
      <c r="A332">
        <v>14280</v>
      </c>
      <c r="B332" t="s">
        <v>75</v>
      </c>
      <c r="C332" s="10">
        <v>44952</v>
      </c>
      <c r="D332" t="s">
        <v>778</v>
      </c>
      <c r="E332" t="s">
        <v>153</v>
      </c>
      <c r="F332">
        <v>44952</v>
      </c>
      <c r="G332">
        <v>1101259641</v>
      </c>
      <c r="H332">
        <v>1101259641</v>
      </c>
      <c r="I332" t="s">
        <v>155</v>
      </c>
      <c r="J332">
        <v>0</v>
      </c>
      <c r="K332">
        <v>0</v>
      </c>
      <c r="L332" s="2">
        <v>0</v>
      </c>
      <c r="M332" t="s">
        <v>156</v>
      </c>
    </row>
    <row r="333" spans="1:13">
      <c r="A333">
        <v>14278</v>
      </c>
      <c r="B333" t="s">
        <v>75</v>
      </c>
      <c r="C333" s="10">
        <v>44952</v>
      </c>
      <c r="D333" t="s">
        <v>779</v>
      </c>
      <c r="E333" t="s">
        <v>153</v>
      </c>
      <c r="F333">
        <v>44952</v>
      </c>
      <c r="G333">
        <v>1101259622</v>
      </c>
      <c r="H333">
        <v>1101259622</v>
      </c>
      <c r="I333" t="s">
        <v>155</v>
      </c>
      <c r="J333">
        <v>0</v>
      </c>
      <c r="K333">
        <v>0</v>
      </c>
      <c r="L333" s="2">
        <v>0</v>
      </c>
      <c r="M333" t="s">
        <v>156</v>
      </c>
    </row>
    <row r="334" spans="1:13">
      <c r="A334">
        <v>14223</v>
      </c>
      <c r="B334" t="s">
        <v>75</v>
      </c>
      <c r="C334" s="10">
        <v>44944</v>
      </c>
      <c r="D334" t="s">
        <v>780</v>
      </c>
      <c r="E334" t="s">
        <v>153</v>
      </c>
      <c r="F334">
        <v>44975</v>
      </c>
      <c r="G334">
        <v>1101257885</v>
      </c>
      <c r="H334">
        <v>1101257885</v>
      </c>
      <c r="I334" t="s">
        <v>155</v>
      </c>
      <c r="J334">
        <v>0</v>
      </c>
      <c r="K334">
        <v>0</v>
      </c>
      <c r="L334" s="2">
        <v>0</v>
      </c>
      <c r="M334" t="s">
        <v>156</v>
      </c>
    </row>
    <row r="335" spans="1:13">
      <c r="A335">
        <v>14222</v>
      </c>
      <c r="B335" t="s">
        <v>75</v>
      </c>
      <c r="C335" s="10">
        <v>44944</v>
      </c>
      <c r="D335" t="s">
        <v>781</v>
      </c>
      <c r="E335" t="s">
        <v>153</v>
      </c>
      <c r="F335">
        <v>44975</v>
      </c>
      <c r="G335">
        <v>1101257884</v>
      </c>
      <c r="H335">
        <v>1101257884</v>
      </c>
      <c r="I335" t="s">
        <v>155</v>
      </c>
      <c r="J335">
        <v>0</v>
      </c>
      <c r="K335">
        <v>0</v>
      </c>
      <c r="L335" s="2">
        <v>0</v>
      </c>
      <c r="M335" t="s">
        <v>156</v>
      </c>
    </row>
    <row r="336" spans="1:13">
      <c r="A336">
        <v>14246</v>
      </c>
      <c r="B336" t="s">
        <v>77</v>
      </c>
      <c r="C336" s="10">
        <v>44927</v>
      </c>
      <c r="D336" t="s">
        <v>782</v>
      </c>
      <c r="E336" t="s">
        <v>153</v>
      </c>
      <c r="F336">
        <v>44927</v>
      </c>
      <c r="G336" t="s">
        <v>783</v>
      </c>
      <c r="H336">
        <v>90221782</v>
      </c>
      <c r="I336" t="s">
        <v>155</v>
      </c>
      <c r="J336">
        <v>193.85</v>
      </c>
      <c r="K336">
        <v>160.21</v>
      </c>
      <c r="L336" s="2">
        <v>193.85</v>
      </c>
      <c r="M336" t="s">
        <v>156</v>
      </c>
    </row>
    <row r="337" spans="1:13">
      <c r="A337">
        <v>14208</v>
      </c>
      <c r="B337" t="s">
        <v>70</v>
      </c>
      <c r="C337" s="10">
        <v>44926</v>
      </c>
      <c r="D337" t="s">
        <v>784</v>
      </c>
      <c r="E337" t="s">
        <v>153</v>
      </c>
      <c r="F337">
        <v>44943</v>
      </c>
      <c r="G337">
        <v>90227095</v>
      </c>
      <c r="H337">
        <v>90227095</v>
      </c>
      <c r="I337" t="s">
        <v>155</v>
      </c>
      <c r="J337">
        <v>435.31</v>
      </c>
      <c r="K337">
        <v>359.76</v>
      </c>
      <c r="L337" s="2">
        <v>435.31</v>
      </c>
      <c r="M337" t="s">
        <v>156</v>
      </c>
    </row>
    <row r="338" spans="1:13">
      <c r="A338">
        <v>14166</v>
      </c>
      <c r="B338" t="s">
        <v>75</v>
      </c>
      <c r="C338" s="10">
        <v>44924</v>
      </c>
      <c r="D338" t="s">
        <v>785</v>
      </c>
      <c r="E338" t="s">
        <v>153</v>
      </c>
      <c r="F338">
        <v>44924</v>
      </c>
      <c r="G338">
        <v>1101256582</v>
      </c>
      <c r="H338">
        <v>1101256582</v>
      </c>
      <c r="I338" t="s">
        <v>155</v>
      </c>
      <c r="J338">
        <v>0</v>
      </c>
      <c r="K338">
        <v>0</v>
      </c>
      <c r="L338" s="2">
        <v>0</v>
      </c>
      <c r="M338" t="s">
        <v>156</v>
      </c>
    </row>
    <row r="339" spans="1:13">
      <c r="A339">
        <v>14163</v>
      </c>
      <c r="B339" t="s">
        <v>75</v>
      </c>
      <c r="C339" s="10">
        <v>44924</v>
      </c>
      <c r="D339" t="s">
        <v>786</v>
      </c>
      <c r="E339" t="s">
        <v>153</v>
      </c>
      <c r="F339">
        <v>44924</v>
      </c>
      <c r="G339">
        <v>1101256568</v>
      </c>
      <c r="H339">
        <v>1101256568</v>
      </c>
      <c r="I339" t="s">
        <v>155</v>
      </c>
      <c r="J339">
        <v>0</v>
      </c>
      <c r="K339">
        <v>0</v>
      </c>
      <c r="L339" s="2">
        <v>0</v>
      </c>
      <c r="M339" t="s">
        <v>156</v>
      </c>
    </row>
    <row r="340" spans="1:13">
      <c r="A340">
        <v>14179</v>
      </c>
      <c r="B340" t="s">
        <v>43</v>
      </c>
      <c r="C340" s="10">
        <v>44926</v>
      </c>
      <c r="D340" t="s">
        <v>787</v>
      </c>
      <c r="E340" t="s">
        <v>153</v>
      </c>
      <c r="F340">
        <v>44971</v>
      </c>
      <c r="G340">
        <v>22023475</v>
      </c>
      <c r="H340">
        <v>22023475</v>
      </c>
      <c r="I340" t="s">
        <v>155</v>
      </c>
      <c r="J340">
        <v>18563.03</v>
      </c>
      <c r="K340">
        <v>18563.03</v>
      </c>
      <c r="L340" s="2">
        <v>18563.03</v>
      </c>
      <c r="M340" t="s">
        <v>156</v>
      </c>
    </row>
    <row r="341" spans="1:13">
      <c r="A341">
        <v>14159</v>
      </c>
      <c r="B341" t="s">
        <v>75</v>
      </c>
      <c r="C341" s="10">
        <v>44925</v>
      </c>
      <c r="D341" t="s">
        <v>788</v>
      </c>
      <c r="E341" t="s">
        <v>153</v>
      </c>
      <c r="F341">
        <v>44925</v>
      </c>
      <c r="G341">
        <v>1101257352</v>
      </c>
      <c r="H341">
        <v>1101257352</v>
      </c>
      <c r="I341" t="s">
        <v>155</v>
      </c>
      <c r="J341">
        <v>0</v>
      </c>
      <c r="K341">
        <v>0</v>
      </c>
      <c r="L341" s="2">
        <v>0</v>
      </c>
      <c r="M341" t="s">
        <v>156</v>
      </c>
    </row>
    <row r="342" spans="1:13">
      <c r="A342">
        <v>14152</v>
      </c>
      <c r="B342" t="s">
        <v>75</v>
      </c>
      <c r="C342" s="10">
        <v>44924</v>
      </c>
      <c r="D342" t="s">
        <v>789</v>
      </c>
      <c r="E342" t="s">
        <v>153</v>
      </c>
      <c r="F342">
        <v>44924</v>
      </c>
      <c r="G342">
        <v>1101256640</v>
      </c>
      <c r="H342">
        <v>1101256640</v>
      </c>
      <c r="I342" t="s">
        <v>155</v>
      </c>
      <c r="J342">
        <v>67</v>
      </c>
      <c r="K342">
        <v>67</v>
      </c>
      <c r="L342" s="2">
        <v>67</v>
      </c>
      <c r="M342" t="s">
        <v>156</v>
      </c>
    </row>
    <row r="343" spans="1:13">
      <c r="A343">
        <v>14130</v>
      </c>
      <c r="B343" t="s">
        <v>35</v>
      </c>
      <c r="C343" s="10">
        <v>44926</v>
      </c>
      <c r="D343" t="s">
        <v>790</v>
      </c>
      <c r="E343" t="s">
        <v>153</v>
      </c>
      <c r="F343">
        <v>44926</v>
      </c>
      <c r="G343">
        <v>4636706257</v>
      </c>
      <c r="H343">
        <v>4636706257</v>
      </c>
      <c r="I343" t="s">
        <v>155</v>
      </c>
      <c r="J343">
        <v>10.4</v>
      </c>
      <c r="K343">
        <v>10.4</v>
      </c>
      <c r="L343" s="2">
        <v>10.4</v>
      </c>
      <c r="M343" t="s">
        <v>156</v>
      </c>
    </row>
    <row r="344" spans="1:13">
      <c r="A344">
        <v>14110</v>
      </c>
      <c r="B344" t="s">
        <v>75</v>
      </c>
      <c r="C344" s="10">
        <v>44910</v>
      </c>
      <c r="D344" t="s">
        <v>791</v>
      </c>
      <c r="E344" t="s">
        <v>153</v>
      </c>
      <c r="F344">
        <v>44910</v>
      </c>
      <c r="G344">
        <v>1101254231</v>
      </c>
      <c r="H344">
        <v>1101254231</v>
      </c>
      <c r="I344" t="s">
        <v>155</v>
      </c>
      <c r="J344">
        <v>0</v>
      </c>
      <c r="K344">
        <v>0</v>
      </c>
      <c r="L344" s="2">
        <v>0</v>
      </c>
      <c r="M344" t="s">
        <v>156</v>
      </c>
    </row>
    <row r="345" spans="1:13">
      <c r="A345">
        <v>13973</v>
      </c>
      <c r="B345" t="s">
        <v>75</v>
      </c>
      <c r="C345" s="10">
        <v>44889</v>
      </c>
      <c r="D345" t="s">
        <v>792</v>
      </c>
      <c r="E345" t="s">
        <v>153</v>
      </c>
      <c r="F345">
        <v>44889</v>
      </c>
      <c r="G345">
        <v>1101251895</v>
      </c>
      <c r="H345">
        <v>1101251895</v>
      </c>
      <c r="I345" t="s">
        <v>155</v>
      </c>
      <c r="J345">
        <v>0</v>
      </c>
      <c r="K345">
        <v>0</v>
      </c>
      <c r="L345" s="2">
        <v>0</v>
      </c>
      <c r="M345" t="s">
        <v>156</v>
      </c>
    </row>
    <row r="346" spans="1:13">
      <c r="A346">
        <v>13918</v>
      </c>
      <c r="B346" t="s">
        <v>79</v>
      </c>
      <c r="C346" s="10">
        <v>44866</v>
      </c>
      <c r="D346" t="s">
        <v>793</v>
      </c>
      <c r="E346" t="s">
        <v>153</v>
      </c>
      <c r="F346">
        <v>44866</v>
      </c>
      <c r="G346" t="s">
        <v>794</v>
      </c>
      <c r="H346">
        <v>32195</v>
      </c>
      <c r="I346" t="s">
        <v>155</v>
      </c>
      <c r="J346">
        <v>6075</v>
      </c>
      <c r="K346">
        <v>6075</v>
      </c>
      <c r="L346" s="2">
        <v>6075</v>
      </c>
      <c r="M346" t="s">
        <v>156</v>
      </c>
    </row>
    <row r="347" spans="1:13">
      <c r="A347">
        <v>13852</v>
      </c>
      <c r="B347" t="s">
        <v>73</v>
      </c>
      <c r="C347" s="10">
        <v>44835</v>
      </c>
      <c r="D347" t="s">
        <v>795</v>
      </c>
      <c r="E347" t="s">
        <v>153</v>
      </c>
      <c r="F347">
        <v>44835</v>
      </c>
      <c r="G347" t="s">
        <v>796</v>
      </c>
      <c r="H347">
        <v>115787</v>
      </c>
      <c r="I347" t="s">
        <v>155</v>
      </c>
      <c r="J347">
        <v>161.35</v>
      </c>
      <c r="K347">
        <v>161.35</v>
      </c>
      <c r="L347" s="2">
        <v>161.35</v>
      </c>
      <c r="M347" t="s">
        <v>156</v>
      </c>
    </row>
    <row r="348" spans="1:13">
      <c r="A348">
        <v>13845</v>
      </c>
      <c r="B348" t="s">
        <v>28</v>
      </c>
      <c r="C348" s="10">
        <v>44865</v>
      </c>
      <c r="D348" t="s">
        <v>797</v>
      </c>
      <c r="E348" t="s">
        <v>153</v>
      </c>
      <c r="F348">
        <v>44895</v>
      </c>
      <c r="G348">
        <v>308595</v>
      </c>
      <c r="H348">
        <v>308595</v>
      </c>
      <c r="I348" t="s">
        <v>155</v>
      </c>
      <c r="J348">
        <v>332.75</v>
      </c>
      <c r="K348">
        <v>275</v>
      </c>
      <c r="L348" s="2">
        <v>332.75</v>
      </c>
      <c r="M348" t="s">
        <v>156</v>
      </c>
    </row>
    <row r="349" spans="1:13">
      <c r="A349">
        <v>13737</v>
      </c>
      <c r="B349" t="s">
        <v>798</v>
      </c>
      <c r="C349" s="10">
        <v>44841</v>
      </c>
      <c r="D349" t="s">
        <v>799</v>
      </c>
      <c r="E349" t="s">
        <v>153</v>
      </c>
      <c r="F349">
        <v>44841</v>
      </c>
      <c r="G349">
        <v>8.3176651305662797E+17</v>
      </c>
      <c r="H349">
        <v>8.3176651305662797E+17</v>
      </c>
      <c r="I349" t="s">
        <v>155</v>
      </c>
      <c r="J349">
        <v>82</v>
      </c>
      <c r="K349">
        <v>82</v>
      </c>
      <c r="L349" s="2">
        <v>82</v>
      </c>
      <c r="M349" t="s">
        <v>156</v>
      </c>
    </row>
    <row r="350" spans="1:13">
      <c r="A350">
        <v>13733</v>
      </c>
      <c r="B350" t="s">
        <v>55</v>
      </c>
      <c r="C350" s="10">
        <v>44840</v>
      </c>
      <c r="D350" t="s">
        <v>800</v>
      </c>
      <c r="E350" t="s">
        <v>153</v>
      </c>
      <c r="F350">
        <v>44872</v>
      </c>
      <c r="G350" t="s">
        <v>801</v>
      </c>
      <c r="H350" t="s">
        <v>801</v>
      </c>
      <c r="I350" t="s">
        <v>155</v>
      </c>
      <c r="J350">
        <v>1000</v>
      </c>
      <c r="K350">
        <v>1000</v>
      </c>
      <c r="L350" s="2">
        <v>1000</v>
      </c>
      <c r="M350" t="s">
        <v>156</v>
      </c>
    </row>
    <row r="351" spans="1:13">
      <c r="A351">
        <v>13694</v>
      </c>
      <c r="B351" t="s">
        <v>802</v>
      </c>
      <c r="C351" s="10">
        <v>44834</v>
      </c>
      <c r="D351" t="s">
        <v>803</v>
      </c>
      <c r="E351" t="s">
        <v>153</v>
      </c>
      <c r="F351">
        <v>44844</v>
      </c>
      <c r="G351" t="s">
        <v>804</v>
      </c>
      <c r="H351" t="s">
        <v>804</v>
      </c>
      <c r="I351" t="s">
        <v>223</v>
      </c>
      <c r="J351">
        <v>0.73</v>
      </c>
      <c r="K351">
        <v>168.75</v>
      </c>
      <c r="L351" s="2">
        <v>168.75</v>
      </c>
      <c r="M351" t="s">
        <v>156</v>
      </c>
    </row>
    <row r="352" spans="1:13">
      <c r="A352">
        <v>13635</v>
      </c>
      <c r="B352" t="s">
        <v>62</v>
      </c>
      <c r="C352" s="10">
        <v>44805</v>
      </c>
      <c r="D352" t="s">
        <v>805</v>
      </c>
      <c r="E352" t="s">
        <v>153</v>
      </c>
      <c r="F352">
        <v>44850</v>
      </c>
      <c r="G352" t="s">
        <v>806</v>
      </c>
      <c r="H352" t="s">
        <v>806</v>
      </c>
      <c r="I352" t="s">
        <v>155</v>
      </c>
      <c r="J352">
        <v>4165.43</v>
      </c>
      <c r="K352">
        <v>3442.5</v>
      </c>
      <c r="L352" s="2">
        <v>4165.43</v>
      </c>
      <c r="M352" t="s">
        <v>156</v>
      </c>
    </row>
    <row r="353" spans="1:13">
      <c r="A353">
        <v>13633</v>
      </c>
      <c r="B353" t="s">
        <v>62</v>
      </c>
      <c r="C353" s="10">
        <v>44805</v>
      </c>
      <c r="D353" t="s">
        <v>807</v>
      </c>
      <c r="E353" t="s">
        <v>153</v>
      </c>
      <c r="F353">
        <v>44850</v>
      </c>
      <c r="G353" t="s">
        <v>808</v>
      </c>
      <c r="H353" t="s">
        <v>808</v>
      </c>
      <c r="I353" t="s">
        <v>155</v>
      </c>
      <c r="J353">
        <v>2940.3</v>
      </c>
      <c r="K353">
        <v>2430</v>
      </c>
      <c r="L353" s="2">
        <v>2940.3</v>
      </c>
      <c r="M353" t="s">
        <v>156</v>
      </c>
    </row>
    <row r="354" spans="1:13">
      <c r="A354">
        <v>13628</v>
      </c>
      <c r="B354" t="s">
        <v>62</v>
      </c>
      <c r="C354" s="10">
        <v>44805</v>
      </c>
      <c r="D354" t="s">
        <v>809</v>
      </c>
      <c r="E354" t="s">
        <v>153</v>
      </c>
      <c r="F354">
        <v>44849</v>
      </c>
      <c r="G354" t="s">
        <v>810</v>
      </c>
      <c r="H354" t="s">
        <v>811</v>
      </c>
      <c r="I354" t="s">
        <v>155</v>
      </c>
      <c r="J354">
        <v>7078.5</v>
      </c>
      <c r="K354">
        <v>5850</v>
      </c>
      <c r="L354" s="2">
        <v>7078.5</v>
      </c>
      <c r="M354" t="s">
        <v>156</v>
      </c>
    </row>
    <row r="355" spans="1:13">
      <c r="A355">
        <v>13514</v>
      </c>
      <c r="B355" t="s">
        <v>75</v>
      </c>
      <c r="C355" s="10">
        <v>44805</v>
      </c>
      <c r="D355" t="s">
        <v>812</v>
      </c>
      <c r="E355" t="s">
        <v>153</v>
      </c>
      <c r="F355">
        <v>44805</v>
      </c>
      <c r="G355" t="s">
        <v>813</v>
      </c>
      <c r="H355">
        <v>1101240314</v>
      </c>
      <c r="I355" t="s">
        <v>155</v>
      </c>
      <c r="J355">
        <v>0</v>
      </c>
      <c r="K355">
        <v>0</v>
      </c>
      <c r="L355" s="2">
        <v>0</v>
      </c>
      <c r="M355" t="s">
        <v>156</v>
      </c>
    </row>
    <row r="356" spans="1:13">
      <c r="A356">
        <v>13516</v>
      </c>
      <c r="B356" t="s">
        <v>75</v>
      </c>
      <c r="C356" s="10">
        <v>44805</v>
      </c>
      <c r="D356" t="s">
        <v>814</v>
      </c>
      <c r="E356" t="s">
        <v>153</v>
      </c>
      <c r="F356">
        <v>44805</v>
      </c>
      <c r="G356" t="s">
        <v>815</v>
      </c>
      <c r="H356">
        <v>1101240315</v>
      </c>
      <c r="I356" t="s">
        <v>155</v>
      </c>
      <c r="J356">
        <v>0</v>
      </c>
      <c r="K356">
        <v>0</v>
      </c>
      <c r="L356" s="2">
        <v>0</v>
      </c>
      <c r="M356" t="s">
        <v>156</v>
      </c>
    </row>
    <row r="357" spans="1:13">
      <c r="A357">
        <v>13495</v>
      </c>
      <c r="B357" t="s">
        <v>816</v>
      </c>
      <c r="C357" s="10">
        <v>44792</v>
      </c>
      <c r="D357" t="s">
        <v>817</v>
      </c>
      <c r="E357" t="s">
        <v>153</v>
      </c>
      <c r="F357">
        <v>44792</v>
      </c>
      <c r="G357" t="s">
        <v>818</v>
      </c>
      <c r="H357" t="s">
        <v>818</v>
      </c>
      <c r="I357" t="s">
        <v>155</v>
      </c>
      <c r="J357">
        <v>393.87</v>
      </c>
      <c r="K357">
        <v>325.51</v>
      </c>
      <c r="L357" s="2">
        <v>393.87</v>
      </c>
      <c r="M357" t="s">
        <v>156</v>
      </c>
    </row>
    <row r="358" spans="1:13">
      <c r="A358">
        <v>13470</v>
      </c>
      <c r="B358" t="s">
        <v>75</v>
      </c>
      <c r="C358" s="10">
        <v>44805</v>
      </c>
      <c r="D358" t="s">
        <v>819</v>
      </c>
      <c r="E358" t="s">
        <v>153</v>
      </c>
      <c r="F358">
        <v>44805</v>
      </c>
      <c r="G358" t="s">
        <v>820</v>
      </c>
      <c r="H358">
        <v>1101238473</v>
      </c>
      <c r="I358" t="s">
        <v>155</v>
      </c>
      <c r="J358">
        <v>0</v>
      </c>
      <c r="K358">
        <v>0</v>
      </c>
      <c r="L358" s="2">
        <v>0</v>
      </c>
      <c r="M358" t="s">
        <v>156</v>
      </c>
    </row>
    <row r="359" spans="1:13">
      <c r="A359">
        <v>13327</v>
      </c>
      <c r="B359" t="s">
        <v>75</v>
      </c>
      <c r="C359" s="10">
        <v>44805</v>
      </c>
      <c r="D359" t="s">
        <v>821</v>
      </c>
      <c r="E359" t="s">
        <v>153</v>
      </c>
      <c r="F359">
        <v>44805</v>
      </c>
      <c r="G359" t="s">
        <v>822</v>
      </c>
      <c r="H359" t="s">
        <v>822</v>
      </c>
      <c r="I359" t="s">
        <v>155</v>
      </c>
      <c r="J359">
        <v>0</v>
      </c>
      <c r="K359">
        <v>0</v>
      </c>
      <c r="L359" s="2">
        <v>0</v>
      </c>
      <c r="M359" t="s">
        <v>156</v>
      </c>
    </row>
    <row r="360" spans="1:13">
      <c r="A360">
        <v>13145</v>
      </c>
      <c r="B360" t="s">
        <v>76</v>
      </c>
      <c r="C360" s="10">
        <v>44729</v>
      </c>
      <c r="D360" t="s">
        <v>823</v>
      </c>
      <c r="E360" t="s">
        <v>153</v>
      </c>
      <c r="F360">
        <v>44759</v>
      </c>
      <c r="G360" t="s">
        <v>824</v>
      </c>
      <c r="H360" t="s">
        <v>824</v>
      </c>
      <c r="I360" t="s">
        <v>155</v>
      </c>
      <c r="J360">
        <v>348.1</v>
      </c>
      <c r="K360">
        <v>348.1</v>
      </c>
      <c r="L360" s="2">
        <v>348.1</v>
      </c>
      <c r="M360" t="s">
        <v>156</v>
      </c>
    </row>
    <row r="361" spans="1:13">
      <c r="A361">
        <v>12963</v>
      </c>
      <c r="B361" t="s">
        <v>825</v>
      </c>
      <c r="C361" s="10">
        <v>44690</v>
      </c>
      <c r="D361" t="s">
        <v>826</v>
      </c>
      <c r="E361" t="s">
        <v>153</v>
      </c>
      <c r="F361">
        <v>44750</v>
      </c>
      <c r="G361">
        <v>1203466</v>
      </c>
      <c r="H361">
        <v>1203466</v>
      </c>
      <c r="I361" t="s">
        <v>155</v>
      </c>
      <c r="J361">
        <v>393</v>
      </c>
      <c r="K361">
        <v>370.76</v>
      </c>
      <c r="L361" s="2">
        <v>393</v>
      </c>
      <c r="M361" t="s">
        <v>156</v>
      </c>
    </row>
    <row r="362" spans="1:13">
      <c r="A362">
        <v>12290</v>
      </c>
      <c r="B362" t="s">
        <v>827</v>
      </c>
      <c r="C362" s="10">
        <v>44582</v>
      </c>
      <c r="D362" t="s">
        <v>828</v>
      </c>
      <c r="E362" t="s">
        <v>153</v>
      </c>
      <c r="F362">
        <v>44613</v>
      </c>
      <c r="G362" t="s">
        <v>829</v>
      </c>
      <c r="H362" t="s">
        <v>829</v>
      </c>
      <c r="I362" t="s">
        <v>155</v>
      </c>
      <c r="J362">
        <v>1269</v>
      </c>
      <c r="K362">
        <v>1269</v>
      </c>
      <c r="L362" s="2">
        <v>1269</v>
      </c>
      <c r="M362" t="s">
        <v>156</v>
      </c>
    </row>
    <row r="363" spans="1:13">
      <c r="A363">
        <v>12286</v>
      </c>
      <c r="B363" t="s">
        <v>827</v>
      </c>
      <c r="C363" s="10">
        <v>44582</v>
      </c>
      <c r="D363" t="s">
        <v>830</v>
      </c>
      <c r="E363" t="s">
        <v>153</v>
      </c>
      <c r="F363">
        <v>44582</v>
      </c>
      <c r="G363" t="s">
        <v>831</v>
      </c>
      <c r="H363" t="s">
        <v>831</v>
      </c>
      <c r="I363" t="s">
        <v>155</v>
      </c>
      <c r="J363">
        <v>276</v>
      </c>
      <c r="K363">
        <v>276</v>
      </c>
      <c r="L363" s="2">
        <v>276</v>
      </c>
      <c r="M363" t="s">
        <v>156</v>
      </c>
    </row>
    <row r="364" spans="1:13">
      <c r="A364">
        <v>12166</v>
      </c>
      <c r="B364" t="s">
        <v>40</v>
      </c>
      <c r="C364" s="10">
        <v>44566</v>
      </c>
      <c r="D364" t="s">
        <v>832</v>
      </c>
      <c r="E364" t="s">
        <v>153</v>
      </c>
      <c r="F364">
        <v>44566</v>
      </c>
      <c r="G364">
        <v>1</v>
      </c>
      <c r="H364">
        <v>1</v>
      </c>
      <c r="I364" t="s">
        <v>223</v>
      </c>
      <c r="J364">
        <v>1000</v>
      </c>
      <c r="K364">
        <v>1000</v>
      </c>
      <c r="L364" s="2">
        <v>1000</v>
      </c>
      <c r="M364" t="s">
        <v>156</v>
      </c>
    </row>
    <row r="365" spans="1:13">
      <c r="A365">
        <v>10456</v>
      </c>
      <c r="B365" t="s">
        <v>80</v>
      </c>
      <c r="C365" s="10">
        <v>44501</v>
      </c>
      <c r="D365" t="s">
        <v>833</v>
      </c>
      <c r="E365" t="s">
        <v>153</v>
      </c>
      <c r="F365">
        <v>44501</v>
      </c>
      <c r="G365" t="s">
        <v>834</v>
      </c>
      <c r="H365" t="s">
        <v>835</v>
      </c>
      <c r="I365" t="s">
        <v>155</v>
      </c>
      <c r="J365">
        <v>9.67</v>
      </c>
      <c r="K365">
        <v>9.67</v>
      </c>
      <c r="L365" s="2">
        <v>9.67</v>
      </c>
      <c r="M365" t="s">
        <v>156</v>
      </c>
    </row>
    <row r="366" spans="1:13">
      <c r="A366">
        <v>11508</v>
      </c>
      <c r="B366" t="s">
        <v>836</v>
      </c>
      <c r="C366" s="10">
        <v>44494</v>
      </c>
      <c r="D366" t="s">
        <v>837</v>
      </c>
      <c r="E366" t="s">
        <v>153</v>
      </c>
      <c r="F366">
        <v>44524</v>
      </c>
      <c r="G366">
        <v>322271627</v>
      </c>
      <c r="H366">
        <v>322271627</v>
      </c>
      <c r="I366" t="s">
        <v>223</v>
      </c>
      <c r="J366">
        <v>1850</v>
      </c>
      <c r="K366">
        <v>1850</v>
      </c>
      <c r="L366" s="2">
        <v>1850</v>
      </c>
      <c r="M366" t="s">
        <v>156</v>
      </c>
    </row>
    <row r="367" spans="1:13">
      <c r="A367">
        <v>11377</v>
      </c>
      <c r="B367" t="s">
        <v>838</v>
      </c>
      <c r="C367" s="10">
        <v>44478</v>
      </c>
      <c r="D367" t="s">
        <v>839</v>
      </c>
      <c r="E367" t="s">
        <v>153</v>
      </c>
      <c r="F367">
        <v>44478</v>
      </c>
      <c r="G367" t="s">
        <v>840</v>
      </c>
      <c r="H367" t="s">
        <v>840</v>
      </c>
      <c r="I367" t="s">
        <v>155</v>
      </c>
      <c r="J367">
        <v>359.88</v>
      </c>
      <c r="K367">
        <v>359.88</v>
      </c>
      <c r="L367" s="2">
        <v>359.88</v>
      </c>
      <c r="M367" t="s">
        <v>156</v>
      </c>
    </row>
    <row r="368" spans="1:13">
      <c r="A368">
        <v>10796</v>
      </c>
      <c r="B368" t="s">
        <v>76</v>
      </c>
      <c r="C368" s="10">
        <v>45231</v>
      </c>
      <c r="D368" t="s">
        <v>841</v>
      </c>
      <c r="E368" t="s">
        <v>153</v>
      </c>
      <c r="F368">
        <v>45231</v>
      </c>
      <c r="G368" t="s">
        <v>842</v>
      </c>
      <c r="H368" t="s">
        <v>843</v>
      </c>
      <c r="I368" t="s">
        <v>155</v>
      </c>
      <c r="J368">
        <v>4015.2</v>
      </c>
      <c r="K368">
        <v>4015.2</v>
      </c>
      <c r="L368" s="2">
        <v>4015.2</v>
      </c>
      <c r="M368" t="s">
        <v>156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E35" sqref="E35"/>
    </sheetView>
  </sheetViews>
  <sheetFormatPr baseColWidth="10" defaultRowHeight="14.25"/>
  <cols>
    <col min="3" max="3" width="18.875" customWidth="1"/>
    <col min="4" max="4" width="19.25" customWidth="1"/>
    <col min="5" max="5" width="18.125" customWidth="1"/>
    <col min="6" max="6" width="15.875" customWidth="1"/>
  </cols>
  <sheetData>
    <row r="1" spans="1:6" ht="15" thickBot="1"/>
    <row r="2" spans="1:6" ht="15" thickBot="1">
      <c r="A2" s="86"/>
      <c r="B2" s="87"/>
      <c r="C2" s="88" t="s">
        <v>1200</v>
      </c>
      <c r="D2" s="88" t="s">
        <v>1203</v>
      </c>
      <c r="E2" s="87" t="s">
        <v>1202</v>
      </c>
      <c r="F2" s="93"/>
    </row>
    <row r="3" spans="1:6">
      <c r="A3" s="64" t="str">
        <f>'Liste des créanciers pour regso'!C14</f>
        <v>Bail extraordinaire</v>
      </c>
      <c r="B3" s="85"/>
      <c r="C3" s="89">
        <f>'Liste des créanciers pour regso'!F14</f>
        <v>61211.77</v>
      </c>
      <c r="D3" s="89">
        <f>C3</f>
        <v>61211.77</v>
      </c>
      <c r="E3" s="85"/>
    </row>
    <row r="4" spans="1:6">
      <c r="A4" s="64" t="str">
        <f>'Liste des créanciers pour regso'!C84</f>
        <v>Ordinaire</v>
      </c>
      <c r="B4" s="85"/>
      <c r="C4" s="89">
        <f>'Liste des créanciers pour regso'!F84</f>
        <v>2750655.64</v>
      </c>
      <c r="D4" s="89">
        <f>C4*5%</f>
        <v>137532.78200000001</v>
      </c>
      <c r="E4" s="85"/>
    </row>
    <row r="5" spans="1:6">
      <c r="A5" s="64" t="str">
        <f>'Liste des créanciers pour regso'!C97</f>
        <v>Stratégique</v>
      </c>
      <c r="B5" s="85"/>
      <c r="C5" s="89">
        <f>'Liste des créanciers pour regso'!F97</f>
        <v>223869.65</v>
      </c>
      <c r="D5" s="89">
        <f>C5*90%</f>
        <v>201482.685</v>
      </c>
      <c r="E5" s="85"/>
    </row>
    <row r="6" spans="1:6">
      <c r="A6" s="64" t="str">
        <f>'Liste des créanciers pour regso'!C101</f>
        <v>Accessoires travailleurs</v>
      </c>
      <c r="B6" s="85"/>
      <c r="C6" s="89">
        <f>'Liste des créanciers pour regso'!F103</f>
        <v>8736.4500000000007</v>
      </c>
      <c r="D6" s="89">
        <f>C6*99%</f>
        <v>8649.085500000001</v>
      </c>
      <c r="E6" s="85"/>
    </row>
    <row r="7" spans="1:6">
      <c r="A7" s="64" t="str">
        <f>'Liste des créanciers pour regso'!C103</f>
        <v>Interco</v>
      </c>
      <c r="B7" s="85"/>
      <c r="C7" s="89">
        <f>'Liste des créanciers pour regso'!F103</f>
        <v>8736.4500000000007</v>
      </c>
      <c r="D7" s="89">
        <f>C7*5%</f>
        <v>436.82250000000005</v>
      </c>
      <c r="E7" s="85"/>
    </row>
    <row r="8" spans="1:6">
      <c r="A8" s="64" t="str">
        <f>'Liste des créanciers pour regso'!C112</f>
        <v>Trés utile</v>
      </c>
      <c r="B8" s="85"/>
      <c r="C8" s="89">
        <f>'Liste des créanciers pour regso'!F112</f>
        <v>344209.67</v>
      </c>
      <c r="D8" s="89">
        <f>C8*50%</f>
        <v>172104.83499999999</v>
      </c>
      <c r="E8" s="85"/>
    </row>
    <row r="9" spans="1:6">
      <c r="A9" s="64" t="str">
        <f>'Liste des créanciers pour regso'!C118</f>
        <v xml:space="preserve">Associé </v>
      </c>
      <c r="B9" s="85"/>
      <c r="C9" s="89">
        <f>'Liste des créanciers pour regso'!F118</f>
        <v>124912.5</v>
      </c>
      <c r="D9" s="90">
        <v>0</v>
      </c>
      <c r="E9" s="85"/>
    </row>
    <row r="10" spans="1:6">
      <c r="A10" s="64" t="str">
        <f>'Liste des créanciers pour regso'!C6</f>
        <v>Obligations non convertibles</v>
      </c>
      <c r="B10" s="85"/>
      <c r="C10" s="89">
        <f>'Liste des créanciers pour regso'!F6</f>
        <v>4121800</v>
      </c>
      <c r="D10" s="90"/>
      <c r="E10" s="84">
        <f>C10</f>
        <v>4121800</v>
      </c>
    </row>
    <row r="11" spans="1:6">
      <c r="A11" s="64" t="str">
        <f>'Liste des créanciers pour regso'!C8</f>
        <v>Obligations convertibles</v>
      </c>
      <c r="B11" s="85"/>
      <c r="C11" s="89">
        <f>'Liste des créanciers pour regso'!F8</f>
        <v>2000000</v>
      </c>
      <c r="D11" s="90"/>
      <c r="E11" s="84">
        <f>C11</f>
        <v>2000000</v>
      </c>
    </row>
    <row r="12" spans="1:6">
      <c r="A12" s="64" t="str">
        <f>'Liste des créanciers pour regso'!C10</f>
        <v>Prêt</v>
      </c>
      <c r="B12" s="85"/>
      <c r="C12" s="89">
        <f>'Liste des créanciers pour regso'!F10</f>
        <v>1500000</v>
      </c>
      <c r="D12" s="89"/>
      <c r="E12" s="84">
        <f>C12</f>
        <v>1500000</v>
      </c>
    </row>
    <row r="13" spans="1:6" ht="15" thickBot="1">
      <c r="A13" s="91" t="str">
        <f>'Liste des créanciers pour regso'!C12</f>
        <v>Bullet</v>
      </c>
      <c r="B13" s="85"/>
      <c r="C13" s="89">
        <f>'Liste des créanciers pour regso'!F12</f>
        <v>8487200</v>
      </c>
      <c r="D13" s="90"/>
      <c r="E13" s="84">
        <f>C13</f>
        <v>8487200</v>
      </c>
    </row>
    <row r="14" spans="1:6" ht="15" thickBot="1">
      <c r="A14" s="86" t="s">
        <v>1206</v>
      </c>
      <c r="B14" s="87"/>
      <c r="C14" s="94">
        <f>SUM(C3:C13)</f>
        <v>19631332.130000003</v>
      </c>
      <c r="D14" s="94">
        <f>SUM(D3:D13)</f>
        <v>581417.98</v>
      </c>
      <c r="E14" s="95">
        <f>SUM(E10:E13)</f>
        <v>16109000</v>
      </c>
      <c r="F14" s="92"/>
    </row>
    <row r="15" spans="1:6" ht="15" thickBot="1">
      <c r="A15" s="64"/>
      <c r="B15" s="85"/>
      <c r="C15" s="90"/>
      <c r="D15" s="90"/>
      <c r="E15" s="85"/>
    </row>
    <row r="16" spans="1:6" ht="15" thickBot="1">
      <c r="A16" s="96" t="str">
        <f>'Liste des créanciers pour regso'!C3</f>
        <v>Non affecté</v>
      </c>
      <c r="B16" s="87" t="s">
        <v>1205</v>
      </c>
      <c r="C16" s="94">
        <f>'Liste des créanciers pour regso'!F3</f>
        <v>2400000</v>
      </c>
      <c r="D16" s="88"/>
      <c r="E16" s="87"/>
    </row>
    <row r="17" spans="1:5" ht="15" thickBot="1">
      <c r="A17" s="64"/>
      <c r="B17" s="85"/>
      <c r="C17" s="90"/>
      <c r="D17" s="90"/>
      <c r="E17" s="85"/>
    </row>
    <row r="18" spans="1:5" ht="15" thickBot="1">
      <c r="A18" s="86" t="s">
        <v>1204</v>
      </c>
      <c r="B18" s="87"/>
      <c r="C18" s="94">
        <f>C14+C16</f>
        <v>22031332.130000003</v>
      </c>
      <c r="D18" s="94">
        <f>D14</f>
        <v>581417.98</v>
      </c>
      <c r="E18" s="95">
        <f>E14</f>
        <v>16109000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 des créanciers pour regso</vt:lpstr>
      <vt:lpstr>Feuil2</vt:lpstr>
      <vt:lpstr>Feuil4</vt:lpstr>
      <vt:lpstr>Feuil3</vt:lpstr>
      <vt:lpstr>Feuil5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Jean-Philippe Bultot</dc:creator>
  <cp:lastModifiedBy>Yves Brulard / DBB DEFENSO</cp:lastModifiedBy>
  <cp:lastPrinted>2024-03-27T14:11:18Z</cp:lastPrinted>
  <dcterms:created xsi:type="dcterms:W3CDTF">2024-03-10T18:54:23Z</dcterms:created>
  <dcterms:modified xsi:type="dcterms:W3CDTF">2024-04-12T07:11:01Z</dcterms:modified>
</cp:coreProperties>
</file>